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СЕР\2022\Проєкт програми СЕР на 2022 рік\2. Мета, завдання та заходи економічного і соціального розвитку\"/>
    </mc:Choice>
  </mc:AlternateContent>
  <xr:revisionPtr revIDLastSave="0" documentId="13_ncr:1_{9AFDCE8D-7079-44C0-A932-B1CA5C36BD5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фін зах" sheetId="27" state="hidden" r:id="rId1"/>
    <sheet name="2.1." sheetId="2" r:id="rId2"/>
    <sheet name="2.2" sheetId="3" r:id="rId3"/>
    <sheet name="2.3." sheetId="4" r:id="rId4"/>
    <sheet name="2.4." sheetId="5" r:id="rId5"/>
    <sheet name="2.5." sheetId="6" r:id="rId6"/>
    <sheet name="2.6." sheetId="7" r:id="rId7"/>
    <sheet name="2.7." sheetId="8" r:id="rId8"/>
    <sheet name="2.8." sheetId="9" r:id="rId9"/>
    <sheet name="2.9" sheetId="10" r:id="rId10"/>
    <sheet name="2.10" sheetId="11" r:id="rId11"/>
    <sheet name="2.11" sheetId="12" r:id="rId12"/>
    <sheet name="2.12." sheetId="13" r:id="rId13"/>
    <sheet name="2.13" sheetId="14" r:id="rId14"/>
    <sheet name="2.14" sheetId="15" r:id="rId15"/>
    <sheet name="2.15" sheetId="16" r:id="rId16"/>
    <sheet name="2.16" sheetId="17" r:id="rId17"/>
    <sheet name="2.17" sheetId="18" r:id="rId18"/>
    <sheet name="2.18" sheetId="19" r:id="rId19"/>
    <sheet name="2.19." sheetId="20" r:id="rId20"/>
    <sheet name="2.20" sheetId="21" r:id="rId21"/>
    <sheet name="2.21" sheetId="22" r:id="rId22"/>
    <sheet name="2.22" sheetId="23" r:id="rId23"/>
    <sheet name="2.23" sheetId="24" r:id="rId24"/>
    <sheet name="2.24." sheetId="25" r:id="rId25"/>
    <sheet name="2.25." sheetId="26" r:id="rId26"/>
    <sheet name="Лист1" sheetId="1" r:id="rId27"/>
  </sheets>
  <definedNames>
    <definedName name="_xlnm.Print_Titles" localSheetId="1">'2.1.'!$7:$7</definedName>
    <definedName name="_xlnm.Print_Titles" localSheetId="10">'2.10'!$7:$7</definedName>
    <definedName name="_xlnm.Print_Titles" localSheetId="11">'2.11'!$6:$6</definedName>
    <definedName name="_xlnm.Print_Titles" localSheetId="12">'2.12.'!$7:$7</definedName>
    <definedName name="_xlnm.Print_Titles" localSheetId="13">'2.13'!$5:$5</definedName>
    <definedName name="_xlnm.Print_Titles" localSheetId="14">'2.14'!$7:$7</definedName>
    <definedName name="_xlnm.Print_Titles" localSheetId="15">'2.15'!$7:$7</definedName>
    <definedName name="_xlnm.Print_Titles" localSheetId="16">'2.16'!$7:$7</definedName>
    <definedName name="_xlnm.Print_Titles" localSheetId="17">'2.17'!$5:$5</definedName>
    <definedName name="_xlnm.Print_Titles" localSheetId="19">'2.19.'!$6:$6</definedName>
    <definedName name="_xlnm.Print_Titles" localSheetId="2">'2.2'!$6:$6</definedName>
    <definedName name="_xlnm.Print_Titles" localSheetId="20">'2.20'!$7:$7</definedName>
    <definedName name="_xlnm.Print_Titles" localSheetId="21">'2.21'!$6:$6</definedName>
    <definedName name="_xlnm.Print_Titles" localSheetId="22">'2.22'!$5:$5</definedName>
    <definedName name="_xlnm.Print_Titles" localSheetId="23">'2.23'!$8:$8</definedName>
    <definedName name="_xlnm.Print_Titles" localSheetId="24">'2.24.'!$7:$7</definedName>
    <definedName name="_xlnm.Print_Titles" localSheetId="25">'2.25.'!$7:$7</definedName>
    <definedName name="_xlnm.Print_Titles" localSheetId="3">'2.3.'!$7:$7</definedName>
    <definedName name="_xlnm.Print_Titles" localSheetId="4">'2.4.'!$7:$7</definedName>
    <definedName name="_xlnm.Print_Titles" localSheetId="5">'2.5.'!$7:$7</definedName>
    <definedName name="_xlnm.Print_Titles" localSheetId="6">'2.6.'!$7:$7</definedName>
    <definedName name="_xlnm.Print_Titles" localSheetId="7">'2.7.'!$7:$7</definedName>
    <definedName name="_xlnm.Print_Titles" localSheetId="8">'2.8.'!$7:$7</definedName>
    <definedName name="_xlnm.Print_Titles" localSheetId="9">'2.9'!#REF!</definedName>
    <definedName name="_xlnm.Print_Titles" localSheetId="0">'фін зах'!$5:$9</definedName>
    <definedName name="_xlnm.Print_Area" localSheetId="1">'2.1.'!$A$1:$M$14</definedName>
    <definedName name="_xlnm.Print_Area" localSheetId="10">'2.10'!$A$1:$M$36</definedName>
    <definedName name="_xlnm.Print_Area" localSheetId="11">'2.11'!$A$1:$M$20</definedName>
    <definedName name="_xlnm.Print_Area" localSheetId="12">'2.12.'!$A$1:$M$38</definedName>
    <definedName name="_xlnm.Print_Area" localSheetId="13">'2.13'!$A$1:$M$15</definedName>
    <definedName name="_xlnm.Print_Area" localSheetId="14">'2.14'!$A$1:$M$20</definedName>
    <definedName name="_xlnm.Print_Area" localSheetId="15">'2.15'!$A$1:$M$18</definedName>
    <definedName name="_xlnm.Print_Area" localSheetId="16">'2.16'!$A$1:$M$19</definedName>
    <definedName name="_xlnm.Print_Area" localSheetId="17">'2.17'!$A$1:$M$81</definedName>
    <definedName name="_xlnm.Print_Area" localSheetId="18">'2.18'!$A$1:$M$13</definedName>
    <definedName name="_xlnm.Print_Area" localSheetId="19">'2.19.'!$A$1:$M$96</definedName>
    <definedName name="_xlnm.Print_Area" localSheetId="2">'2.2'!$A$1:$M$21</definedName>
    <definedName name="_xlnm.Print_Area" localSheetId="20">'2.20'!$A$1:$M$21</definedName>
    <definedName name="_xlnm.Print_Area" localSheetId="21">'2.21'!$A$1:$M$18</definedName>
    <definedName name="_xlnm.Print_Area" localSheetId="22">'2.22'!$A$1:$M$18</definedName>
    <definedName name="_xlnm.Print_Area" localSheetId="23">'2.23'!$A$1:$M$12</definedName>
    <definedName name="_xlnm.Print_Area" localSheetId="24">'2.24.'!$A$1:$M$18</definedName>
    <definedName name="_xlnm.Print_Area" localSheetId="25">'2.25.'!$A$1:$M$13</definedName>
    <definedName name="_xlnm.Print_Area" localSheetId="3">'2.3.'!$A$1:$M$15</definedName>
    <definedName name="_xlnm.Print_Area" localSheetId="4">'2.4.'!$A$1:$M$16</definedName>
    <definedName name="_xlnm.Print_Area" localSheetId="5">'2.5.'!$A$1:$M$26</definedName>
    <definedName name="_xlnm.Print_Area" localSheetId="6">'2.6.'!$A$1:$M$17</definedName>
    <definedName name="_xlnm.Print_Area" localSheetId="7">'2.7.'!$A$1:$M$25</definedName>
    <definedName name="_xlnm.Print_Area" localSheetId="8">'2.8.'!$A$1:$M$17</definedName>
    <definedName name="_xlnm.Print_Area" localSheetId="9">'2.9'!$A$1:$M$16</definedName>
    <definedName name="_xlnm.Print_Area" localSheetId="0">'фін зах'!$A$1:$H$38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27" l="1"/>
  <c r="F38" i="27"/>
  <c r="G38" i="27"/>
  <c r="H38" i="27"/>
  <c r="D38" i="27"/>
  <c r="C38" i="27"/>
  <c r="C37" i="27"/>
  <c r="C36" i="27"/>
  <c r="B35" i="27" l="1"/>
  <c r="B38" i="27" s="1"/>
  <c r="I18" i="22" l="1"/>
  <c r="F17" i="22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10" i="6"/>
  <c r="H18" i="25"/>
  <c r="E33" i="27" s="1"/>
  <c r="I18" i="25"/>
  <c r="J18" i="25"/>
  <c r="G33" i="27" s="1"/>
  <c r="K18" i="25"/>
  <c r="H33" i="27" s="1"/>
  <c r="G18" i="25"/>
  <c r="F11" i="25"/>
  <c r="F12" i="25"/>
  <c r="F13" i="25"/>
  <c r="F14" i="25"/>
  <c r="F15" i="25"/>
  <c r="F16" i="25"/>
  <c r="F17" i="25"/>
  <c r="F10" i="25"/>
  <c r="I19" i="17"/>
  <c r="H18" i="16"/>
  <c r="I18" i="16"/>
  <c r="J18" i="16"/>
  <c r="K18" i="16"/>
  <c r="G18" i="16"/>
  <c r="I15" i="14"/>
  <c r="F10" i="26"/>
  <c r="F11" i="26"/>
  <c r="F12" i="26"/>
  <c r="F13" i="22"/>
  <c r="I21" i="21"/>
  <c r="F20" i="21"/>
  <c r="F19" i="21"/>
  <c r="F18" i="21"/>
  <c r="F17" i="21"/>
  <c r="F16" i="21"/>
  <c r="F15" i="21"/>
  <c r="F14" i="21"/>
  <c r="F13" i="21"/>
  <c r="F12" i="21"/>
  <c r="F11" i="21"/>
  <c r="I32" i="20"/>
  <c r="I9" i="20"/>
  <c r="I42" i="20"/>
  <c r="I80" i="20"/>
  <c r="F95" i="20"/>
  <c r="F94" i="20"/>
  <c r="F93" i="20"/>
  <c r="F92" i="20"/>
  <c r="F91" i="20"/>
  <c r="F90" i="20"/>
  <c r="F89" i="20"/>
  <c r="F88" i="20"/>
  <c r="F87" i="20"/>
  <c r="F86" i="20"/>
  <c r="F79" i="20"/>
  <c r="F78" i="20"/>
  <c r="F77" i="20"/>
  <c r="F76" i="20"/>
  <c r="F75" i="20"/>
  <c r="F74" i="20"/>
  <c r="F73" i="20"/>
  <c r="F72" i="20"/>
  <c r="F71" i="20"/>
  <c r="I70" i="20"/>
  <c r="F70" i="20" s="1"/>
  <c r="I69" i="20"/>
  <c r="F69" i="20" s="1"/>
  <c r="I52" i="20"/>
  <c r="F48" i="20"/>
  <c r="F47" i="20"/>
  <c r="F46" i="20"/>
  <c r="F45" i="20"/>
  <c r="F44" i="20"/>
  <c r="F34" i="20"/>
  <c r="I31" i="20"/>
  <c r="F31" i="20" s="1"/>
  <c r="F30" i="20"/>
  <c r="F22" i="20"/>
  <c r="F20" i="20"/>
  <c r="F19" i="20"/>
  <c r="F18" i="20"/>
  <c r="F17" i="20"/>
  <c r="F16" i="20"/>
  <c r="F15" i="20"/>
  <c r="F14" i="20"/>
  <c r="F13" i="20"/>
  <c r="F12" i="20"/>
  <c r="H81" i="18"/>
  <c r="I81" i="18"/>
  <c r="J81" i="18"/>
  <c r="K81" i="18"/>
  <c r="G81" i="18"/>
  <c r="F80" i="18"/>
  <c r="F79" i="18"/>
  <c r="F78" i="18"/>
  <c r="F77" i="18"/>
  <c r="F76" i="18"/>
  <c r="F75" i="18"/>
  <c r="F74" i="18"/>
  <c r="F73" i="18"/>
  <c r="F72" i="18"/>
  <c r="F18" i="17"/>
  <c r="F17" i="16"/>
  <c r="F15" i="15"/>
  <c r="F16" i="15"/>
  <c r="F29" i="13"/>
  <c r="F27" i="13"/>
  <c r="F26" i="13"/>
  <c r="F28" i="13"/>
  <c r="F14" i="10"/>
  <c r="F12" i="10"/>
  <c r="F10" i="10"/>
  <c r="E30" i="27"/>
  <c r="G30" i="27"/>
  <c r="H30" i="27"/>
  <c r="D30" i="27"/>
  <c r="E28" i="27"/>
  <c r="G28" i="27"/>
  <c r="H28" i="27"/>
  <c r="D28" i="27"/>
  <c r="E22" i="27"/>
  <c r="G22" i="27"/>
  <c r="H22" i="27"/>
  <c r="D22" i="27"/>
  <c r="H35" i="11"/>
  <c r="J35" i="11"/>
  <c r="G19" i="27" s="1"/>
  <c r="K35" i="11"/>
  <c r="H19" i="27" s="1"/>
  <c r="G35" i="11"/>
  <c r="E19" i="27"/>
  <c r="D19" i="27"/>
  <c r="E16" i="27"/>
  <c r="F16" i="27"/>
  <c r="G16" i="27"/>
  <c r="H16" i="27"/>
  <c r="D16" i="27"/>
  <c r="F81" i="18" l="1"/>
  <c r="I21" i="20"/>
  <c r="I60" i="20"/>
  <c r="C16" i="27"/>
  <c r="K13" i="26" l="1"/>
  <c r="H34" i="27" s="1"/>
  <c r="J13" i="26"/>
  <c r="G34" i="27" s="1"/>
  <c r="I13" i="26"/>
  <c r="F34" i="27" s="1"/>
  <c r="H13" i="26"/>
  <c r="E34" i="27" s="1"/>
  <c r="G13" i="26"/>
  <c r="K12" i="24"/>
  <c r="H32" i="27" s="1"/>
  <c r="J12" i="24"/>
  <c r="G32" i="27" s="1"/>
  <c r="I12" i="24"/>
  <c r="F32" i="27" s="1"/>
  <c r="H12" i="24"/>
  <c r="E32" i="27" s="1"/>
  <c r="G12" i="24"/>
  <c r="D32" i="27" s="1"/>
  <c r="F11" i="24"/>
  <c r="C32" i="27" l="1"/>
  <c r="F12" i="24"/>
  <c r="F33" i="27"/>
  <c r="D34" i="27"/>
  <c r="C34" i="27" s="1"/>
  <c r="F13" i="26"/>
  <c r="K18" i="23"/>
  <c r="H31" i="27" s="1"/>
  <c r="J18" i="23"/>
  <c r="G31" i="27" s="1"/>
  <c r="I18" i="23"/>
  <c r="F31" i="27" s="1"/>
  <c r="H18" i="23"/>
  <c r="G18" i="23"/>
  <c r="D31" i="27" s="1"/>
  <c r="F17" i="23"/>
  <c r="F16" i="23"/>
  <c r="F15" i="23"/>
  <c r="F13" i="23"/>
  <c r="F12" i="23"/>
  <c r="F11" i="23"/>
  <c r="F10" i="23"/>
  <c r="F9" i="23"/>
  <c r="F8" i="23"/>
  <c r="F30" i="27"/>
  <c r="C30" i="27" s="1"/>
  <c r="F16" i="22"/>
  <c r="F15" i="22"/>
  <c r="F14" i="22"/>
  <c r="F12" i="22"/>
  <c r="F11" i="22"/>
  <c r="F10" i="22"/>
  <c r="F9" i="22"/>
  <c r="H29" i="27"/>
  <c r="G29" i="27"/>
  <c r="F29" i="27"/>
  <c r="E29" i="27"/>
  <c r="D29" i="27"/>
  <c r="F10" i="21"/>
  <c r="F18" i="23" l="1"/>
  <c r="E31" i="27"/>
  <c r="C31" i="27" s="1"/>
  <c r="F18" i="22"/>
  <c r="C29" i="27"/>
  <c r="F21" i="21"/>
  <c r="F85" i="20"/>
  <c r="F84" i="20"/>
  <c r="F83" i="20"/>
  <c r="F82" i="20"/>
  <c r="F81" i="20"/>
  <c r="F80" i="20"/>
  <c r="F68" i="20"/>
  <c r="F67" i="20"/>
  <c r="F66" i="20"/>
  <c r="F65" i="20"/>
  <c r="L64" i="20"/>
  <c r="L50" i="20" s="1"/>
  <c r="F64" i="20"/>
  <c r="L63" i="20"/>
  <c r="L49" i="20" s="1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3" i="20"/>
  <c r="F41" i="20"/>
  <c r="F40" i="20"/>
  <c r="F39" i="20"/>
  <c r="F38" i="20"/>
  <c r="F37" i="20"/>
  <c r="I36" i="20"/>
  <c r="F33" i="20"/>
  <c r="F32" i="20"/>
  <c r="F29" i="20"/>
  <c r="F28" i="20"/>
  <c r="F27" i="20"/>
  <c r="F26" i="20"/>
  <c r="F25" i="20"/>
  <c r="F24" i="20"/>
  <c r="F23" i="20"/>
  <c r="F21" i="20"/>
  <c r="F11" i="20"/>
  <c r="F10" i="20"/>
  <c r="K12" i="19"/>
  <c r="H27" i="27" s="1"/>
  <c r="J12" i="19"/>
  <c r="G27" i="27" s="1"/>
  <c r="I12" i="19"/>
  <c r="F27" i="27" s="1"/>
  <c r="H12" i="19"/>
  <c r="E27" i="27" s="1"/>
  <c r="G12" i="19"/>
  <c r="D27" i="27" s="1"/>
  <c r="F11" i="19"/>
  <c r="F10" i="19"/>
  <c r="F9" i="19"/>
  <c r="H26" i="27"/>
  <c r="G26" i="27"/>
  <c r="F26" i="27"/>
  <c r="E26" i="27"/>
  <c r="D26" i="27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36" i="20" l="1"/>
  <c r="I35" i="20"/>
  <c r="F35" i="20" s="1"/>
  <c r="C27" i="27"/>
  <c r="F12" i="19"/>
  <c r="C26" i="27"/>
  <c r="F9" i="20"/>
  <c r="K19" i="17"/>
  <c r="H25" i="27" s="1"/>
  <c r="J19" i="17"/>
  <c r="G25" i="27" s="1"/>
  <c r="F25" i="27"/>
  <c r="H19" i="17"/>
  <c r="E25" i="27" s="1"/>
  <c r="G19" i="17"/>
  <c r="D25" i="27" s="1"/>
  <c r="F17" i="17"/>
  <c r="F16" i="17"/>
  <c r="F15" i="17"/>
  <c r="F14" i="17"/>
  <c r="F13" i="17"/>
  <c r="F12" i="17"/>
  <c r="F11" i="17"/>
  <c r="F10" i="17"/>
  <c r="C25" i="27" l="1"/>
  <c r="F19" i="17"/>
  <c r="I96" i="20"/>
  <c r="H24" i="27"/>
  <c r="G24" i="27"/>
  <c r="F24" i="27"/>
  <c r="E24" i="27"/>
  <c r="D24" i="27"/>
  <c r="F16" i="16"/>
  <c r="F15" i="16"/>
  <c r="F14" i="16"/>
  <c r="F13" i="16"/>
  <c r="F12" i="16"/>
  <c r="F11" i="16"/>
  <c r="F10" i="16"/>
  <c r="C24" i="27" l="1"/>
  <c r="F96" i="20"/>
  <c r="F28" i="27"/>
  <c r="C28" i="27" s="1"/>
  <c r="F18" i="16"/>
  <c r="K20" i="15"/>
  <c r="H23" i="27" s="1"/>
  <c r="J20" i="15"/>
  <c r="G23" i="27" s="1"/>
  <c r="I20" i="15"/>
  <c r="F23" i="27" s="1"/>
  <c r="H20" i="15"/>
  <c r="E23" i="27" s="1"/>
  <c r="G20" i="15"/>
  <c r="D23" i="27" s="1"/>
  <c r="F19" i="15"/>
  <c r="F18" i="15"/>
  <c r="F17" i="15"/>
  <c r="F14" i="15"/>
  <c r="F13" i="15"/>
  <c r="F12" i="15"/>
  <c r="F11" i="15"/>
  <c r="F10" i="15"/>
  <c r="C23" i="27" l="1"/>
  <c r="F20" i="15"/>
  <c r="F14" i="14"/>
  <c r="F13" i="14"/>
  <c r="F12" i="14"/>
  <c r="F11" i="14"/>
  <c r="F10" i="14"/>
  <c r="F9" i="14"/>
  <c r="F8" i="14"/>
  <c r="K37" i="13"/>
  <c r="H21" i="27" s="1"/>
  <c r="J37" i="13"/>
  <c r="G21" i="27" s="1"/>
  <c r="I37" i="13"/>
  <c r="F21" i="27" s="1"/>
  <c r="H37" i="13"/>
  <c r="E21" i="27" s="1"/>
  <c r="G37" i="13"/>
  <c r="D21" i="27" s="1"/>
  <c r="F36" i="13"/>
  <c r="F35" i="13"/>
  <c r="F34" i="13"/>
  <c r="F33" i="13"/>
  <c r="F32" i="13"/>
  <c r="F31" i="13"/>
  <c r="F30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15" i="14" l="1"/>
  <c r="F22" i="27"/>
  <c r="C22" i="27" s="1"/>
  <c r="C21" i="27"/>
  <c r="F37" i="13"/>
  <c r="K19" i="12"/>
  <c r="H20" i="27" s="1"/>
  <c r="J19" i="12"/>
  <c r="G20" i="27" s="1"/>
  <c r="I19" i="12"/>
  <c r="F20" i="27" s="1"/>
  <c r="H19" i="12"/>
  <c r="E20" i="27" s="1"/>
  <c r="G19" i="12"/>
  <c r="D20" i="27" s="1"/>
  <c r="F18" i="12"/>
  <c r="F17" i="12"/>
  <c r="F16" i="12"/>
  <c r="F15" i="12"/>
  <c r="F14" i="12"/>
  <c r="F13" i="12"/>
  <c r="F12" i="12"/>
  <c r="F11" i="12"/>
  <c r="F10" i="12"/>
  <c r="F9" i="12"/>
  <c r="F34" i="11"/>
  <c r="F33" i="11"/>
  <c r="F32" i="11"/>
  <c r="F31" i="11"/>
  <c r="F30" i="11"/>
  <c r="F29" i="11"/>
  <c r="F28" i="11"/>
  <c r="F27" i="11"/>
  <c r="F26" i="11"/>
  <c r="F25" i="11"/>
  <c r="N24" i="11"/>
  <c r="F24" i="11"/>
  <c r="N23" i="11"/>
  <c r="F23" i="11"/>
  <c r="N22" i="11"/>
  <c r="F22" i="11"/>
  <c r="N21" i="11"/>
  <c r="F21" i="11"/>
  <c r="N20" i="11"/>
  <c r="F20" i="11"/>
  <c r="N19" i="11"/>
  <c r="F19" i="11"/>
  <c r="N18" i="11"/>
  <c r="F18" i="11"/>
  <c r="N17" i="11"/>
  <c r="F17" i="11"/>
  <c r="N16" i="11"/>
  <c r="F16" i="11"/>
  <c r="N15" i="11"/>
  <c r="F15" i="11"/>
  <c r="N14" i="11"/>
  <c r="F14" i="11"/>
  <c r="N13" i="11"/>
  <c r="I13" i="11"/>
  <c r="I35" i="11" s="1"/>
  <c r="N12" i="11"/>
  <c r="F12" i="11"/>
  <c r="Q11" i="11"/>
  <c r="N11" i="11"/>
  <c r="F11" i="11"/>
  <c r="B11" i="11"/>
  <c r="B12" i="11" s="1"/>
  <c r="B13" i="11" s="1"/>
  <c r="B14" i="11" s="1"/>
  <c r="B15" i="11" s="1"/>
  <c r="B16" i="11" s="1"/>
  <c r="B18" i="11" s="1"/>
  <c r="B19" i="11" s="1"/>
  <c r="B21" i="11" s="1"/>
  <c r="B25" i="11" s="1"/>
  <c r="B26" i="11" s="1"/>
  <c r="B27" i="11" s="1"/>
  <c r="B28" i="11" s="1"/>
  <c r="B29" i="11" s="1"/>
  <c r="B30" i="11" s="1"/>
  <c r="N10" i="11"/>
  <c r="F10" i="11"/>
  <c r="F19" i="27" l="1"/>
  <c r="C19" i="27" s="1"/>
  <c r="F35" i="11"/>
  <c r="C20" i="27"/>
  <c r="F19" i="12"/>
  <c r="F13" i="11"/>
  <c r="K16" i="10" l="1"/>
  <c r="H18" i="27" s="1"/>
  <c r="J16" i="10"/>
  <c r="G18" i="27" s="1"/>
  <c r="I16" i="10"/>
  <c r="F18" i="27" s="1"/>
  <c r="H16" i="10"/>
  <c r="E18" i="27" s="1"/>
  <c r="G16" i="10"/>
  <c r="D18" i="27" s="1"/>
  <c r="F15" i="10"/>
  <c r="F13" i="10"/>
  <c r="F11" i="10"/>
  <c r="F9" i="10"/>
  <c r="C18" i="27" l="1"/>
  <c r="F16" i="10"/>
  <c r="K17" i="9"/>
  <c r="H17" i="27" s="1"/>
  <c r="J17" i="9"/>
  <c r="G17" i="27" s="1"/>
  <c r="I17" i="9"/>
  <c r="F17" i="27" s="1"/>
  <c r="H17" i="9"/>
  <c r="E17" i="27" s="1"/>
  <c r="G17" i="9"/>
  <c r="F12" i="9"/>
  <c r="F11" i="9"/>
  <c r="F10" i="9"/>
  <c r="K17" i="7"/>
  <c r="H15" i="27" s="1"/>
  <c r="J17" i="7"/>
  <c r="G15" i="27" s="1"/>
  <c r="I17" i="7"/>
  <c r="F15" i="27" s="1"/>
  <c r="H17" i="7"/>
  <c r="E15" i="27" s="1"/>
  <c r="G17" i="7"/>
  <c r="F17" i="9" l="1"/>
  <c r="D17" i="27"/>
  <c r="C17" i="27" s="1"/>
  <c r="F17" i="7"/>
  <c r="D15" i="27"/>
  <c r="C15" i="27" s="1"/>
  <c r="K26" i="6"/>
  <c r="H14" i="27" s="1"/>
  <c r="J26" i="6"/>
  <c r="G14" i="27" s="1"/>
  <c r="I26" i="6"/>
  <c r="F14" i="27" s="1"/>
  <c r="H26" i="6"/>
  <c r="E14" i="27" s="1"/>
  <c r="G26" i="6"/>
  <c r="D14" i="27" s="1"/>
  <c r="K16" i="5"/>
  <c r="H13" i="27" s="1"/>
  <c r="J16" i="5"/>
  <c r="G13" i="27" s="1"/>
  <c r="I16" i="5"/>
  <c r="F13" i="27" s="1"/>
  <c r="H16" i="5"/>
  <c r="E13" i="27" s="1"/>
  <c r="G16" i="5"/>
  <c r="K15" i="4"/>
  <c r="H12" i="27" s="1"/>
  <c r="J15" i="4"/>
  <c r="G12" i="27" s="1"/>
  <c r="I15" i="4"/>
  <c r="F12" i="27" s="1"/>
  <c r="H15" i="4"/>
  <c r="E12" i="27" s="1"/>
  <c r="G15" i="4"/>
  <c r="D12" i="27" s="1"/>
  <c r="F14" i="4"/>
  <c r="F13" i="4"/>
  <c r="K20" i="3"/>
  <c r="H11" i="27" s="1"/>
  <c r="J20" i="3"/>
  <c r="G11" i="27" s="1"/>
  <c r="I20" i="3"/>
  <c r="F11" i="27" s="1"/>
  <c r="H20" i="3"/>
  <c r="E11" i="27" s="1"/>
  <c r="G20" i="3"/>
  <c r="D11" i="27" s="1"/>
  <c r="F19" i="3"/>
  <c r="F18" i="3"/>
  <c r="F17" i="3"/>
  <c r="F16" i="3"/>
  <c r="F15" i="3"/>
  <c r="F14" i="3"/>
  <c r="F13" i="3"/>
  <c r="F12" i="3"/>
  <c r="F11" i="3"/>
  <c r="F10" i="3"/>
  <c r="F9" i="3"/>
  <c r="K14" i="2"/>
  <c r="H10" i="27" s="1"/>
  <c r="J14" i="2"/>
  <c r="G10" i="27" s="1"/>
  <c r="I14" i="2"/>
  <c r="F10" i="27" s="1"/>
  <c r="H14" i="2"/>
  <c r="G14" i="2"/>
  <c r="D10" i="27" s="1"/>
  <c r="F13" i="2"/>
  <c r="F12" i="2"/>
  <c r="F11" i="2"/>
  <c r="F10" i="2"/>
  <c r="C11" i="27" l="1"/>
  <c r="G35" i="27"/>
  <c r="H35" i="27"/>
  <c r="F14" i="2"/>
  <c r="E10" i="27"/>
  <c r="C10" i="27" s="1"/>
  <c r="C12" i="27"/>
  <c r="F16" i="5"/>
  <c r="D13" i="27"/>
  <c r="C13" i="27" s="1"/>
  <c r="F15" i="4"/>
  <c r="F20" i="3"/>
  <c r="C14" i="27"/>
  <c r="F35" i="27"/>
  <c r="E35" i="27" l="1"/>
  <c r="F18" i="25"/>
  <c r="D33" i="27"/>
  <c r="D35" i="27" s="1"/>
  <c r="C33" i="27"/>
  <c r="C35" i="27" l="1"/>
</calcChain>
</file>

<file path=xl/sharedStrings.xml><?xml version="1.0" encoding="utf-8"?>
<sst xmlns="http://schemas.openxmlformats.org/spreadsheetml/2006/main" count="1907" uniqueCount="977">
  <si>
    <t>№ і назва завдання Стратегії розвитку Донецької області на період до 2027 року</t>
  </si>
  <si>
    <t>№
з/п</t>
  </si>
  <si>
    <t>Зміст заходу</t>
  </si>
  <si>
    <t xml:space="preserve">Термін
виконан-
ня </t>
  </si>
  <si>
    <t>Виконавець</t>
  </si>
  <si>
    <t>Витрати на реалізацію, тис.грн</t>
  </si>
  <si>
    <t>Очікуваний 
результат</t>
  </si>
  <si>
    <t>Всього</t>
  </si>
  <si>
    <t>у тому числі за рахунок коштів:</t>
  </si>
  <si>
    <t>Держав-
ного
бюджету</t>
  </si>
  <si>
    <t>місцевих бюджетів</t>
  </si>
  <si>
    <t>підпри-
ємств</t>
  </si>
  <si>
    <t>інших 
джерел</t>
  </si>
  <si>
    <t>найменування показника</t>
  </si>
  <si>
    <t>значення показника</t>
  </si>
  <si>
    <t>обласного
бюджету</t>
  </si>
  <si>
    <t>районного бюджету, бюджету територіальної громади</t>
  </si>
  <si>
    <t>Ціль 1. Оновлена, конкурентоспроможна економіка</t>
  </si>
  <si>
    <t xml:space="preserve"> 2.1. Промисловий комплекс</t>
  </si>
  <si>
    <r>
      <rPr>
        <i/>
        <sz val="11"/>
        <rFont val="Times New Roman"/>
        <family val="1"/>
        <charset val="204"/>
      </rPr>
      <t xml:space="preserve">Інше завдання: </t>
    </r>
    <r>
      <rPr>
        <sz val="11"/>
        <rFont val="Times New Roman"/>
        <family val="1"/>
        <charset val="204"/>
      </rPr>
      <t xml:space="preserve"> Сприяти виходу підприємств регіону на ринки Європейського Союзу, Азії та інші міжнародні ринки (у т.ч. сертифікації продукції, запровадженню стандартів, поширенню та обміну інформацією)</t>
    </r>
  </si>
  <si>
    <t>Заміна рукавних фільтрів</t>
  </si>
  <si>
    <t>ПрАТ "КДЗ"</t>
  </si>
  <si>
    <t>кількість фільтрів, які будуть замінені</t>
  </si>
  <si>
    <r>
      <rPr>
        <i/>
        <sz val="11"/>
        <rFont val="Times New Roman"/>
        <family val="1"/>
        <charset val="204"/>
      </rPr>
      <t xml:space="preserve">Інше завдання: </t>
    </r>
    <r>
      <rPr>
        <sz val="11"/>
        <rFont val="Times New Roman"/>
        <family val="1"/>
        <charset val="204"/>
      </rPr>
      <t>Використання вторинних енергоресурсів на промисловому підприємстві</t>
    </r>
  </si>
  <si>
    <t>Економія матеріальних ресурсів</t>
  </si>
  <si>
    <t>ДП "ВК "Краснолиманська"</t>
  </si>
  <si>
    <t>повторне використання матеріалів</t>
  </si>
  <si>
    <t>Використання шахтного газу метану, як паливо у шахтних котельних</t>
  </si>
  <si>
    <t>газ метан, як паливо для шахтних котельних</t>
  </si>
  <si>
    <t>Зменшення витрат на споживання води</t>
  </si>
  <si>
    <t>використання технічної води</t>
  </si>
  <si>
    <t>4.</t>
  </si>
  <si>
    <t>Держав-
ний
бюджет</t>
  </si>
  <si>
    <t>обласний
бюджет</t>
  </si>
  <si>
    <t>міський бюджет</t>
  </si>
  <si>
    <t xml:space="preserve"> Ціль 1. Оновлена, конкурентоспроможна економіка</t>
  </si>
  <si>
    <t>2.2. Розвиток земельних відносин</t>
  </si>
  <si>
    <r>
      <rPr>
        <i/>
        <sz val="11"/>
        <rFont val="Times New Roman"/>
        <family val="1"/>
        <charset val="204"/>
      </rPr>
      <t xml:space="preserve">Інше завдання: </t>
    </r>
    <r>
      <rPr>
        <sz val="11"/>
        <rFont val="Times New Roman"/>
        <family val="1"/>
        <charset val="204"/>
      </rPr>
      <t>Надавати допомогу та підтримку процесу об’єднання місцевих громад шляхом сприяння процесу узгодження між громадами, а також інституційному та організаційному зміцненню</t>
    </r>
  </si>
  <si>
    <t>1.</t>
  </si>
  <si>
    <t>Розробка проекту землеустрою щодо встановлення  меж міської територіальної громади</t>
  </si>
  <si>
    <t>Покровська міська рада</t>
  </si>
  <si>
    <t>Кількість розроблених проєктів землеустрою</t>
  </si>
  <si>
    <t>Оформлення земельних ділянок, в тому числі під кладовища та під іншими об'єктами комунальної власності</t>
  </si>
  <si>
    <t>Розроблення проектної документації з охорони земель</t>
  </si>
  <si>
    <t>робочий проект</t>
  </si>
  <si>
    <t>Ведення державного земельного кадастру</t>
  </si>
  <si>
    <t>Відділ № 4 Управління у Покровському районі та Головного управління Держгеокадастру у Донецькій області</t>
  </si>
  <si>
    <t>Кількість наданих адміністративних послуг</t>
  </si>
  <si>
    <t>Передача земельних ділянок у власність громадян</t>
  </si>
  <si>
    <t>Організації, які мають відповідну ліцензію</t>
  </si>
  <si>
    <t>Кількість наданих документів</t>
  </si>
  <si>
    <t>Розробка або оновлення проектів землеустрою щодо встановлення (зміни)  меж адміністративно-територіальних утворень</t>
  </si>
  <si>
    <t>Розробка проєкту землеустрою</t>
  </si>
  <si>
    <t xml:space="preserve">Інвентарізація земель </t>
  </si>
  <si>
    <t>кількість розробленої технічна документація із землеустрою</t>
  </si>
  <si>
    <t>Підготовка лотів для проведення земельних аукціонів</t>
  </si>
  <si>
    <t>Нормативна грошова оцінка земельних ділянок</t>
  </si>
  <si>
    <t>Департамент фінансово - економічної політи та управління активами</t>
  </si>
  <si>
    <t>Кількість виготовленої документації</t>
  </si>
  <si>
    <t>10.</t>
  </si>
  <si>
    <t>Проведення топографічної зйомки водного об'єкта</t>
  </si>
  <si>
    <t>Кількість документів</t>
  </si>
  <si>
    <t>11.</t>
  </si>
  <si>
    <t>Виготовлення паспортів водних об'єктів</t>
  </si>
  <si>
    <t>2.3. Розвиток зовнішньоекономічної діяльності, міжнародної і міжрегіональної співпраці</t>
  </si>
  <si>
    <t>1.2.2. Формування позитивного іміджу регіону</t>
  </si>
  <si>
    <t>Участь громади у регіональних та міжнародних навчальних семінарах, тренінгах, зустрічах у ділових колах з метою обміну досвіду, виставках, ярмарках, конкурсах, форумах,  конференціях та експортної діяльності</t>
  </si>
  <si>
    <t>Покровська міська рада, суб’єкти підприємницької діяльності</t>
  </si>
  <si>
    <t>Кількість заходів</t>
  </si>
  <si>
    <t>Підготовка та написання проєктів у рамках програм фінансової допомоги Європейського Союзу, країн - членів ЄС та співпраця з іншими міжнародними організаціями, в тому числі залучення міжнародної технічної допомоги до громади</t>
  </si>
  <si>
    <t>Кількість проєктів</t>
  </si>
  <si>
    <t>Підписання документів міжрегіонального та міжнародного характеру (угод, договорів, меморандумів) з громадами України, муніципалітетами адміністративно-територіальних одиниць іноземних країн та міжнародними організаціями</t>
  </si>
  <si>
    <t>Проведення на території міста форумів та інших заходів із залученням представників із різних міст України, муніципалітетів адміністративно-територіальних одиниць іноземних країн та міжнародних організацій</t>
  </si>
  <si>
    <t>День Європи "Залучення представників муніціпалітетів іноземних країн (ЄС) для участі у заходах з нагоди відзначення Дня Європи в Україні"</t>
  </si>
  <si>
    <t xml:space="preserve">№ і назва завдання Стратегії розвитку Донецької області на період до 2027 року </t>
  </si>
  <si>
    <t>Витрати на реалізацію, тис.грн.</t>
  </si>
  <si>
    <t>районний (міський, селищний, сільський) бюджет</t>
  </si>
  <si>
    <t>2.4.  Інвестиційна діяльність та розвиток інфраструктури</t>
  </si>
  <si>
    <t>1.2.1. Розвиток та ефективне використання науково-інноваційного потенціалу</t>
  </si>
  <si>
    <t>Створення Індустріального парку у м. Покровськ</t>
  </si>
  <si>
    <t>КУ «Агентство розвитку громади»</t>
  </si>
  <si>
    <t>Участь у грантових конкурсах інвестиційних та інноваційних проєктів</t>
  </si>
  <si>
    <t>Структурні підрозділи міської ради, КУ «Агентство розвитку громади»</t>
  </si>
  <si>
    <t>Кількість конкурсів</t>
  </si>
  <si>
    <t>Забезпечення інформаційного супроводу інвестиційних проєктів і програм</t>
  </si>
  <si>
    <t>Структурні підрозділи міської ради</t>
  </si>
  <si>
    <t xml:space="preserve">Надання інформації щодо актуалізації та оновлення інтерактивної карти </t>
  </si>
  <si>
    <t xml:space="preserve"> Відділ соціально-економічного розвитку Управління фінансово-економічної політики </t>
  </si>
  <si>
    <t>Кількість заходів щодо надання інформації</t>
  </si>
  <si>
    <t xml:space="preserve">Оновлення проєктів та висвітлення успішних практик
інвестування на Офіційному Інвестиційному порталі міста Покровська </t>
  </si>
  <si>
    <t>Відділ соціально-економічного розвитку Управління фінансово-економічної політики; Управління інформаційної та внутрішньої політики</t>
  </si>
  <si>
    <t>Кількість  проєктів</t>
  </si>
  <si>
    <t xml:space="preserve">Участь та представлення
інвестиційного потенціалу міста на інвестиційних форумах, виставках,
конференціях, інших заходах
міжнародного та  характеру
</t>
  </si>
  <si>
    <t>7.</t>
  </si>
  <si>
    <t>2.5. Інформаційна діяльність та комунікація з громадскістю</t>
  </si>
  <si>
    <r>
      <rPr>
        <i/>
        <sz val="11"/>
        <color indexed="8"/>
        <rFont val="Times New Roman"/>
        <family val="1"/>
        <charset val="204"/>
      </rPr>
      <t>Інше:</t>
    </r>
    <r>
      <rPr>
        <sz val="11"/>
        <color indexed="8"/>
        <rFont val="Times New Roman"/>
        <family val="1"/>
        <charset val="204"/>
      </rPr>
      <t xml:space="preserve"> Розвивати інформаційно -комунікаційну інфраструктуру. Проводити широкі PR компанії та заходи з вирішення соціально важливих питань.</t>
    </r>
  </si>
  <si>
    <t xml:space="preserve">Організація інформування населення  Покровської громади шляхом розміщення соціальної реклами щодо державних свят, державних та обласних програм розвитку області на засобах зовнішньої реклами </t>
  </si>
  <si>
    <t>кількість бордів</t>
  </si>
  <si>
    <t>Сприяння широкому висвітленню  засобами масової інформації міста, області та країни ходу впровадження реформ, ініційованих Президентом України, Кабінетом міністрів України, місцевою владою які спрямовані на поліпшення соціально - економічної ситуації в країні та регіоні</t>
  </si>
  <si>
    <t>друковані ЗМІ                інтернет- видання                 інформаційні агенції                 телеканали</t>
  </si>
  <si>
    <t>щоденно                                          щотижнево</t>
  </si>
  <si>
    <t>Інформаційно-організаційний супровід державних, міських заходів та діяльності міста</t>
  </si>
  <si>
    <t>кількість виготовленої сувенірної продукції</t>
  </si>
  <si>
    <t>600 од</t>
  </si>
  <si>
    <t xml:space="preserve">Витрати на встановлення та підтримку іміджу виконавчої влади міста </t>
  </si>
  <si>
    <t xml:space="preserve">виготовлення брендованої продукції </t>
  </si>
  <si>
    <t>100 од</t>
  </si>
  <si>
    <t xml:space="preserve"> 3.4.1. Впровадження інформаційних технологій у сфері надання послуг населеню</t>
  </si>
  <si>
    <t>Забезпечення функціонування офіційного web-сайту Покровської  міської ради, оплата послуг хостингової компанії</t>
  </si>
  <si>
    <t>функціонування офіційного web-сайту )</t>
  </si>
  <si>
    <t xml:space="preserve"> 1  сайт</t>
  </si>
  <si>
    <t>Забезпечення функціонування офіційного web-сайту Покровської  міської ради, оплата послуг технічної підтримки</t>
  </si>
  <si>
    <t xml:space="preserve">функціонування офіційного web-сайту </t>
  </si>
  <si>
    <t xml:space="preserve"> 1 сайт</t>
  </si>
  <si>
    <t>Забезпечення функціонування веб-сервісу "Контактний Центр" Покровської  міської ради, оплата послуг технічної підтримки</t>
  </si>
  <si>
    <t xml:space="preserve">функціонування веб-сервісу </t>
  </si>
  <si>
    <t>Забезпечення функціонування мобільного додатку "Контактний Центр" Покровської  міської ради, оплата послуг технічної підтримки</t>
  </si>
  <si>
    <t xml:space="preserve">функціонування мобільного додатку </t>
  </si>
  <si>
    <t>Забезпечення функціонування веб-сервісу "Поіменне голосування" Покровської  міської ради, оплата послуг технічної підтримки</t>
  </si>
  <si>
    <t>Забезпечення функціонування веб-сервісу "Open Data" Покровської  міської ради, оплата послуг технічної підтримки</t>
  </si>
  <si>
    <t>Забезпечення функціонування веб-сервісу "Інвестиційний портал" Покровської  міської ради, оплата послуг технічної підтримки</t>
  </si>
  <si>
    <t>Забезпечення функціонування корпоративної електронної пошти Outlook відділів Покровської міської ради, оплата послуг доступу до облікових записів Microsoft</t>
  </si>
  <si>
    <t xml:space="preserve">функціонування корпоративної електронної пошти </t>
  </si>
  <si>
    <t>50 користувачів</t>
  </si>
  <si>
    <r>
      <rPr>
        <i/>
        <sz val="11"/>
        <rFont val="Times New Roman"/>
        <family val="1"/>
        <charset val="204"/>
      </rPr>
      <t>Інше:</t>
    </r>
    <r>
      <rPr>
        <sz val="11"/>
        <rFont val="Times New Roman"/>
        <family val="1"/>
        <charset val="204"/>
      </rPr>
      <t xml:space="preserve"> Сприяти розвитку громадського суспільства, підвищення рівня взаємодії влади та організаціями громадянського суспільства </t>
    </r>
  </si>
  <si>
    <t>Сприяння роботі Громадської ради</t>
  </si>
  <si>
    <t>функціонування громадської ради</t>
  </si>
  <si>
    <t>Проведення публічних консультацій з громадськістю</t>
  </si>
  <si>
    <t>кількість публічних консультацій</t>
  </si>
  <si>
    <t>Проведення громадських обговорень щодо виконання Плану заходів сприяння розвитку громадянського суспільства у м.Покровську</t>
  </si>
  <si>
    <t>кількість громадських обговорень</t>
  </si>
  <si>
    <t>Надання фінансової підтримки на реалізацію проектів і програм ІГС відповідно до Порядку проведення конкурсу з визначення програм (проектів, заходів), розроблених ІГС</t>
  </si>
  <si>
    <t>кількість профінансованих проектів</t>
  </si>
  <si>
    <t>16.</t>
  </si>
  <si>
    <t>2.6. Розвиток підприємницького середовища</t>
  </si>
  <si>
    <t>1.2.3. Підтримка галузей з економічним та інноваційним потенціалом длярозвитку</t>
  </si>
  <si>
    <t>Розробка планів, підготовка проєктів регуляторних актів, їх обговорення та оприлюднення</t>
  </si>
  <si>
    <t>кількість заходів</t>
  </si>
  <si>
    <t>Проведення моніторингу діяльності Центру надання адміністративних послуг м. Покровськ, у т.ч. щодо кількості виданих документів</t>
  </si>
  <si>
    <t>Покровська міська рада, Центр надання адміністративних послуг м.Покровськ</t>
  </si>
  <si>
    <t>кількість наданих послуг</t>
  </si>
  <si>
    <t>Перегляд інформації в інформаційних картках адміністративних послуг</t>
  </si>
  <si>
    <t>Підготовка до участі у конкурсі «Підприємець року» з урочистим нагородженням дипломантів напередодні Дня підприємця</t>
  </si>
  <si>
    <t>Сектор підприємництва, Покровська міська рада</t>
  </si>
  <si>
    <t>Проведення заходів (семінари, семінари-практикуми, зустрічі, конференції, «круглі столи») щодо навчання з актуальних питань ведення бізнесу</t>
  </si>
  <si>
    <t xml:space="preserve"> Покровський міський центр зайнятості Донецької області</t>
  </si>
  <si>
    <t>кількість залучених підприємців</t>
  </si>
  <si>
    <t>Залучення до участі у тендерах на постачання продукції, що фінансуються за рахунок бюджетних коштів підприємств усіх форм власності</t>
  </si>
  <si>
    <t xml:space="preserve">кількість  проведенних тендерів </t>
  </si>
  <si>
    <t>Робота моніторингової групи з контролю за дотриманням правил торгівлі та законодавство про працю суб'єктами господарювання Покровської територіальної громади</t>
  </si>
  <si>
    <t>Сектор підприємництва</t>
  </si>
  <si>
    <t xml:space="preserve">кількість виїздів </t>
  </si>
  <si>
    <t>8.</t>
  </si>
  <si>
    <t xml:space="preserve"> 2.7. Ринок праці. Зайнятість населення</t>
  </si>
  <si>
    <t>1.1.1. Зменшення диспропорцій між попитом та пропозицією робочої сили</t>
  </si>
  <si>
    <t>Проведення комплексної професійної орієнтації безробітних громадян громадян, зокрема молоді, спрямованої на задоволення потреб ринку праці: застосування новітніх технологій (вебінари,zoom-конференціїї, використання Skipe,Viber ),виїзні профорієнтаційні заходи для молоді, семінари, засідання клубу</t>
  </si>
  <si>
    <t>Покровський міський центр зайнятості Донецької області</t>
  </si>
  <si>
    <t xml:space="preserve">Кількість безробітних осіб, охоплених профорієнтаційними послугами                                     </t>
  </si>
  <si>
    <t>2.</t>
  </si>
  <si>
    <t>Проведення комплексної профорієнтаційної роботи з учнями закладів загальної середньої освіти, батьками учнівської молоді та з працівниками закладів освіти, а саме: проведення професійних консультацій, профорієнтаційних уроків, профінформаційних семінарів, методичних семінарів, круглих столів, у тому числі за допомогою Internet-ресурсів, дистанційно, у вигляді онлайн вебінарів. Проведенняпрофорієнтаційної  роботи зі студентською молоддю стосовно створення "Кадрового резерву" з метою прискорення працевлаштування, в тому числі  з використанням новітніх технологій (Skipe,Viber, Zoom )</t>
  </si>
  <si>
    <t>Покровський міський центр зайнятості Донецької області, Відділ освіти Покровської міської ради</t>
  </si>
  <si>
    <t>рівень охоплення профорієнтаційними послугами</t>
  </si>
  <si>
    <t>3.</t>
  </si>
  <si>
    <t>Організація професійного навчання зареєстрованих безробітних з урахуванням поточної і перспективної потреби ринку праці (зокрема навчання за інтегрованими професіями)</t>
  </si>
  <si>
    <t>кількість осіб, які пройшли професійне навчання</t>
  </si>
  <si>
    <t>1.1.3. Розвиток малого та середнього підприємництва, як драйверу структурних перетворень</t>
  </si>
  <si>
    <t>Стимулювання розвитку підприємницької ініціативи клієнтів служби зайнятості шляхом надання одноразової виплати допомоги по безробіттю для організації підприємницької діяльності</t>
  </si>
  <si>
    <t>кількість осіб, які отримали одноразові виплати</t>
  </si>
  <si>
    <t>5.</t>
  </si>
  <si>
    <t>Забезпечення системної інформаційно-консультаційної роботи з активізації та підтримки підприємницьких ініціатив громадян шляхом проведення семінарів, тренінгів та інших тематичних заходів щодо можливостей організації та розширення власної справи,залучення до грантових програм,використання новітніх технологій (Skipe,Viber, Zoom).</t>
  </si>
  <si>
    <t>кількість проведених заходів зазначеної тематики</t>
  </si>
  <si>
    <r>
      <rPr>
        <i/>
        <sz val="11"/>
        <rFont val="Times New Roman"/>
        <family val="1"/>
        <charset val="204"/>
      </rPr>
      <t xml:space="preserve">Інші завдання:   </t>
    </r>
    <r>
      <rPr>
        <sz val="11"/>
        <rFont val="Times New Roman"/>
        <family val="1"/>
        <charset val="204"/>
      </rPr>
      <t xml:space="preserve">               Сприяння зайнятості громадян</t>
    </r>
  </si>
  <si>
    <t>6.</t>
  </si>
  <si>
    <t xml:space="preserve">Організація проведення громадських та інших робіт тимчасового характеру з метою задоволення соціальних потреб громад. Розширення переліку видів громадських робіт. </t>
  </si>
  <si>
    <t>Покровський міський центр зайнятості Донецької області ПОУ</t>
  </si>
  <si>
    <t>кількість осіб, які залучені до громадських робіт</t>
  </si>
  <si>
    <t>Стимулювання створення нових робочих місць суб'єктами господарської діяльності шляхом здійснення компенсації роботодавцю єдиного внеску за працевлаштованих безробітних на нові робочі місця</t>
  </si>
  <si>
    <t>кількість осіб, яким надано компенсацію</t>
  </si>
  <si>
    <t>Здійснення компенсації витрат роботодавця, який працевлаштовує зареєстрованих безробітних з числа ВПО</t>
  </si>
  <si>
    <t>9.</t>
  </si>
  <si>
    <t>Компенсація зареєстрованому безробітному з числа ВПО фактичних транспортних витрат на переїзд до іншої адміністративно-територіальної одиниці місця працевлаштування</t>
  </si>
  <si>
    <t>Компенсація зареєстрованому безробітному з числа ВПО витрат для проходження попереднього медичного та наркологічного огляду відповідно до законодавства, якщо це необхідно для працевлаштування</t>
  </si>
  <si>
    <t>Сприяння зайнятості особам шляхом працевлаштування кар'єрними радниками</t>
  </si>
  <si>
    <t>кількість осіб, які працевлвштовані</t>
  </si>
  <si>
    <t>12.</t>
  </si>
  <si>
    <t>Забезпечення проведення виїзних роз'яснювальних заходів в обєднану теріториальну громаду, відділені райони, в тому числі з використанням мобільних засобів інформування з метою прискорення працевлаштування незайнятого населення, задоволення потреб роботодавців у робочій силі, підвищення рівня інформованості населення щодо можливостей служби  зайнятості</t>
  </si>
  <si>
    <t>13.</t>
  </si>
  <si>
    <t>Видача ваучерів для підтримання конкурентноспроможності деяких категорій громадян шляхом перепідготовки, спеціалізації, підвищення кваліфікації</t>
  </si>
  <si>
    <t>кількість осіб, яким надано ваучери</t>
  </si>
  <si>
    <t xml:space="preserve"> 2.8. Розвиток внутрішньої торгівлі та надання побутових послуг населенню. Захист прав споживачів</t>
  </si>
  <si>
    <t>Розширення (за рахунок нового будівництва, переведення житлового приміщення в нежитлове) мережі об'єктів торгівлі</t>
  </si>
  <si>
    <t>Суб'єкти господарювання</t>
  </si>
  <si>
    <t>кількість відкритих магазинів</t>
  </si>
  <si>
    <t xml:space="preserve">Проведення реконструкцію, модернізацію матеріально-технічної бази ринків  </t>
  </si>
  <si>
    <t>кількість ринків</t>
  </si>
  <si>
    <t xml:space="preserve">Підвищення ефективность роботи підприємств за рахунок реконструкції, модернізації, технічного переоснащення, приведення у відповідність вимогам сучасного дизайну  </t>
  </si>
  <si>
    <t>кількість підприємств торгівлі</t>
  </si>
  <si>
    <t>Організація святкової торгівлі заходи з продажу  товарів народного споживання та сільськогосподарської продукції</t>
  </si>
  <si>
    <t>Суб'єкти підприємництва, с/х підприємництва, товаровиробники</t>
  </si>
  <si>
    <t>Надання консультацій з питань дотримання  вимог законодавства щодо якості та безпеки товарів, захисту прав споживачів, порядку заняття торговельною діяльністю та правил торговельного обслуговування населення</t>
  </si>
  <si>
    <t>Покровська міська рада Донецької області</t>
  </si>
  <si>
    <t>кількість консультацій</t>
  </si>
  <si>
    <t>Публікація в засобах масової інформації по підвищенню інформованості населення з питань захисту їхніх прав, як споживачів</t>
  </si>
  <si>
    <t xml:space="preserve">Сектор підприємництва,  управління інформаційної та внутрішньої політики міської ради </t>
  </si>
  <si>
    <t>Кількість публікацій</t>
  </si>
  <si>
    <t xml:space="preserve">Кількість виїздів </t>
  </si>
  <si>
    <t>ПОГОДЖЕНО:</t>
  </si>
  <si>
    <t>Очікуваний результат</t>
  </si>
  <si>
    <t>державний бюджет</t>
  </si>
  <si>
    <t>підпри-ємств</t>
  </si>
  <si>
    <t>інших джерел</t>
  </si>
  <si>
    <t>обласний бюджет</t>
  </si>
  <si>
    <t>районний, міський, селищний, сільський бюджет</t>
  </si>
  <si>
    <t>Ціль 1 .Економічний розвиток та підвищення зайнятості населення</t>
  </si>
  <si>
    <t>2.9. Дорожньо-транспортний комплекс</t>
  </si>
  <si>
    <r>
      <rPr>
        <i/>
        <sz val="11"/>
        <rFont val="Times New Roman"/>
        <family val="1"/>
        <charset val="204"/>
      </rPr>
      <t xml:space="preserve">Інші завдання: </t>
    </r>
    <r>
      <rPr>
        <sz val="11"/>
        <rFont val="Times New Roman"/>
        <family val="1"/>
        <charset val="204"/>
      </rPr>
      <t xml:space="preserve">Створення умов для комфортного очікування громадського транспорту </t>
    </r>
  </si>
  <si>
    <t>1.3.1 Підвищення якості та доступності транспортно-логістичних послуг з урахуванням внутрішніх та міжрегіональних зв'язків</t>
  </si>
  <si>
    <t>Відділ транспорту Покровської міської ради</t>
  </si>
  <si>
    <r>
      <rPr>
        <sz val="11"/>
        <rFont val="Times New Roman"/>
        <family val="1"/>
        <charset val="204"/>
      </rPr>
      <t>Послуги по встановленю та технічному обслуговуванню світлофорних обєктів</t>
    </r>
    <r>
      <rPr>
        <b/>
        <sz val="11"/>
        <rFont val="Times New Roman"/>
        <family val="1"/>
        <charset val="204"/>
      </rPr>
      <t>.</t>
    </r>
  </si>
  <si>
    <t xml:space="preserve"> кількість наданих послуг</t>
  </si>
  <si>
    <r>
      <rPr>
        <sz val="11"/>
        <rFont val="Times New Roman"/>
        <family val="1"/>
        <charset val="204"/>
      </rPr>
      <t>Розроблення комплексної схеми організації дорожнього руху.</t>
    </r>
    <r>
      <rPr>
        <b/>
        <sz val="11"/>
        <rFont val="Times New Roman"/>
        <family val="1"/>
        <charset val="204"/>
      </rPr>
      <t xml:space="preserve"> </t>
    </r>
  </si>
  <si>
    <t>кількість розроблених схем</t>
  </si>
  <si>
    <t>Фінансово підтримка КП "Покровськавто".</t>
  </si>
  <si>
    <t>КП "Покровськавто"</t>
  </si>
  <si>
    <t>кількість підприємств ,які отримали фінансову підтримку</t>
  </si>
  <si>
    <t>ап</t>
  </si>
  <si>
    <t>1141ЦБ</t>
  </si>
  <si>
    <t>1141Х.гр.</t>
  </si>
  <si>
    <t>Ціль 2. Якість життя та людський розвиток</t>
  </si>
  <si>
    <t xml:space="preserve"> 2.10. Освіта</t>
  </si>
  <si>
    <r>
      <rPr>
        <i/>
        <sz val="11"/>
        <rFont val="Times New Roman"/>
        <family val="1"/>
        <charset val="204"/>
      </rPr>
      <t xml:space="preserve">Інші завдання: </t>
    </r>
    <r>
      <rPr>
        <sz val="11"/>
        <rFont val="Times New Roman"/>
        <family val="1"/>
        <charset val="204"/>
      </rPr>
      <t>Розвивати освітньо-наукову інфраструктуру</t>
    </r>
  </si>
  <si>
    <t xml:space="preserve">Вдосконалення кадрової політики </t>
  </si>
  <si>
    <t>Відділ освіти</t>
  </si>
  <si>
    <t xml:space="preserve">Кількість осіб, 
педагогічного 
персоналу, які 
пройшли 
навчання
</t>
  </si>
  <si>
    <t>557 осіб</t>
  </si>
  <si>
    <t>Забезпечення безкоштовним харчуванням дітей  1-4 класів та пільгових категорій у загальноосвітніх школах</t>
  </si>
  <si>
    <t>Кількість осіб, які забезпечени безкоштовним харчуванням</t>
  </si>
  <si>
    <t>4788 дітей</t>
  </si>
  <si>
    <t xml:space="preserve">Виплата одноразової допомоги дітям-сиротам та дітям, позбавлених батьківського піклування, яким виповнилось 18 років </t>
  </si>
  <si>
    <t>Кількість осіб, які отримали допомогу</t>
  </si>
  <si>
    <t>24  дитини</t>
  </si>
  <si>
    <t xml:space="preserve">Безкоштовний відпочинок дітей пільгових категорій у пришкільних таборах </t>
  </si>
  <si>
    <t>Кількість дітей, яким надано безкоштвний відпочинок</t>
  </si>
  <si>
    <t>870 дітей</t>
  </si>
  <si>
    <t xml:space="preserve">Виплата стипендії міського голови для обдарованих дітей та молоді м. Покровська у сфері освіти </t>
  </si>
  <si>
    <t>Кількість дітей, які отримли підтримку</t>
  </si>
  <si>
    <t>30 дітей</t>
  </si>
  <si>
    <t>Реалізація заходів з безпеки міста (обслуговування кнопок термінового виклику поліції)</t>
  </si>
  <si>
    <t>Кількість закладів</t>
  </si>
  <si>
    <t>Встановлення автоматичної пожежної сигналізації</t>
  </si>
  <si>
    <t>Послуги з проведення обов’язкових періодичних профілактичних медичних оглядів</t>
  </si>
  <si>
    <t>Кількість осіб, які 
пройшли 
обов’язковий профілактичний медичний огляд</t>
  </si>
  <si>
    <t>Заходи підготовки до опалювального сезону</t>
  </si>
  <si>
    <t>Кількість наданих послуг</t>
  </si>
  <si>
    <t xml:space="preserve">Послуги з обслуговування системи водоочистки </t>
  </si>
  <si>
    <t>Перевезення учнів закладів загальної середньої освіти</t>
  </si>
  <si>
    <t>Кількість учнів</t>
  </si>
  <si>
    <t>Поповнення матеріально-технічної бази закладів освіти</t>
  </si>
  <si>
    <t>Кількість одиниць, техніки для утримання закладів освіти</t>
  </si>
  <si>
    <t>68 комплектів, 900 од</t>
  </si>
  <si>
    <t>Придбання та доставка підручників і посібників для учнів  закладів освіти</t>
  </si>
  <si>
    <t>Кількість отиманих послуг</t>
  </si>
  <si>
    <t>1 послуга</t>
  </si>
  <si>
    <t>Придбання матеріалів та засобів для карантинних заходів</t>
  </si>
  <si>
    <t>Кількість одиниць</t>
  </si>
  <si>
    <t>Надання послуг з енергосервісу</t>
  </si>
  <si>
    <t>Кількість закладів, яким надані послуг</t>
  </si>
  <si>
    <t>3 заклади</t>
  </si>
  <si>
    <t>Придбання комплектуючих для картингів</t>
  </si>
  <si>
    <t>Кількість запчастин</t>
  </si>
  <si>
    <t>194 од.</t>
  </si>
  <si>
    <t>Придбання костюмів для виступів</t>
  </si>
  <si>
    <t>Кількість сценічних костюмів</t>
  </si>
  <si>
    <t>42 од.</t>
  </si>
  <si>
    <t xml:space="preserve"> Міський конкурс козацької маршової пісні «За Україну, за її волю!»</t>
  </si>
  <si>
    <t>Кількість осіб, які приймають участь у заході</t>
  </si>
  <si>
    <t>160 дітей</t>
  </si>
  <si>
    <t>Реалізація цільової програми підтримки дитячої обдарованості «Надія Донеччини»</t>
  </si>
  <si>
    <t>100 дітей</t>
  </si>
  <si>
    <t xml:space="preserve"> Всеукраїнська дитячо-юнацька військово-спортивна гра «Джура («Сокіл») </t>
  </si>
  <si>
    <t>50 дітей</t>
  </si>
  <si>
    <t>Реалізація Програми національно-патріотичного виховання дітей та молоді в Донецькій області на 2021-2025 роки</t>
  </si>
  <si>
    <t>200 дітей</t>
  </si>
  <si>
    <t>Проведення Дня Європи</t>
  </si>
  <si>
    <t>Матеріали для проведення заходу</t>
  </si>
  <si>
    <t>50 од.</t>
  </si>
  <si>
    <t>Учать в олімпіадах та конкурсах науково-досліднецьких напрямів обласних та Всеукраїнського рівня</t>
  </si>
  <si>
    <t>22 заклади</t>
  </si>
  <si>
    <t>Встановлення охоронної сигналізації та відеоогляду</t>
  </si>
  <si>
    <t>10 закладів</t>
  </si>
  <si>
    <t>Забезпечення діяльності інклюзивно-ресурсних центрів</t>
  </si>
  <si>
    <t>1 заклад</t>
  </si>
  <si>
    <t>облас-
ного
бюджету</t>
  </si>
  <si>
    <t>бюджету
міст і 
районів</t>
  </si>
  <si>
    <t>2.11. Підтримка сімей та молоді</t>
  </si>
  <si>
    <t xml:space="preserve">2.1.3. Створення умов для самореалізації молодих дівчат і хлопців
</t>
  </si>
  <si>
    <t xml:space="preserve">Організація спільних заходів з  міськими  громадськими організаціями молодіжного та патріотичного напрямку, молодіжними центрами, скаутскими клубами, осередками, Міською молодіжню радою </t>
  </si>
  <si>
    <t>Управління сім҆ї, молоді та спорту</t>
  </si>
  <si>
    <t>кількість осіб, які приймають участь у заходах</t>
  </si>
  <si>
    <t xml:space="preserve"> 200 осіб</t>
  </si>
  <si>
    <t>Організація і участь молоді у заходах щодо реалізації молодіжної політики та питань національно - патріотичного виховання (Студентська Веселка, Молода людина року, Молода хвиля, Всеукраїнської програми "Поклик степу", День молоді  та інші заходи, які належать до компетенції сектора).</t>
  </si>
  <si>
    <t>500 осіб</t>
  </si>
  <si>
    <t>Проведення акцій:                                                      - до Дня бородьби зі СНІДом;                                                                                 - Від Серця до Серця;                                                           - Скажи тютюнопалінню, алкоголю та наркотикам "Ні"</t>
  </si>
  <si>
    <t xml:space="preserve"> 1 000 осіб</t>
  </si>
  <si>
    <t>Транспортні витрати на  перевезення дитячих, молодіжних організацій, скаутів та Міської молодіжної ради, учнівської молоді, студентської та соціально-активної молоді для участі в обласних, Всеукраїнських, Міжнародних конкурсах, фестивалях, змаганнях,  квестах, тренінгах та інших заходах, які належать до компетенції сектора</t>
  </si>
  <si>
    <t xml:space="preserve"> 400 осіб</t>
  </si>
  <si>
    <t>Участь та організація  заходів з   реалізації сімейної політики (День сім'ї , День матері, акції "Допоможи зібратися до школи", Молода родина, День Святого Миколая та інші заходи, які належать до компетенції сектора).</t>
  </si>
  <si>
    <t>кількість осіб, які охоплено у заходах</t>
  </si>
  <si>
    <t xml:space="preserve"> 50 осіб</t>
  </si>
  <si>
    <t>Виділення субвенції обласному бюджету для виготовлення посвідчень батьків багатодітної сім҆ї та дитини з багатодітної сім҆ї (при наявності потреби в бланках)</t>
  </si>
  <si>
    <t>кількість одиниць придбаних посвідчень</t>
  </si>
  <si>
    <t xml:space="preserve"> 350 одиниць</t>
  </si>
  <si>
    <t>Транспортні витрати на  перевезення дітей з багатодітних сімей, багатодітні сім҆ї та сімнй СЖО для участі в обласних, Всеукраїнських, Міжнародних конкурсах, фестивалях, змаганнях, квестах, тренінгах та інших заходах, які належать до компетенції сектора</t>
  </si>
  <si>
    <t>кількість проведених заходів</t>
  </si>
  <si>
    <t>10 заходів</t>
  </si>
  <si>
    <t>Проведення інформаційної кампанії з протидії торгівлі людьми, заходів з розповсюдження інформаційної продукції, проведення навчальний вебінар семінарів, тренінгів для підвищення рівня кваліфікації посадових осіб та підвищення рівня поінформованості громадян про проблему торгівлі людьми, привернення уваги до тяжкого становища жінок, чоловіків і дітей, які постраждали від торгівлі людьми.</t>
  </si>
  <si>
    <t xml:space="preserve"> 100 осіб</t>
  </si>
  <si>
    <t>Проведення інформаційної кампанії щодо запобіганню домашньому насильству та насильству за ознакою статі, розповсюдження інформаційної продукції, проведення навчальний вебінар семінарів, тренінгів для підвищення рівня кваліфікації посадових осіб та з метою підвищення обізнаності населення  з питань попередження насильства в сім'ї, жорсткого поводження з дітьми, формування свідомості всіх верств населення  щодо нетерпимого ставлення до насильства</t>
  </si>
  <si>
    <t xml:space="preserve">Проведення інформаційної кампанії  щодо реалізації Національного плану дій з виконання резолюції Ради Безпеки ООН 1325 "Жінки, мир, безпека". </t>
  </si>
  <si>
    <t>УСЗН</t>
  </si>
  <si>
    <t>Транспортні витрати на перевезення в заклади оздоровлення та відпочинку дітей, які потребують соціальної уваги та підтримки</t>
  </si>
  <si>
    <r>
      <t>Завідувач сектора у справах сім҆</t>
    </r>
    <r>
      <rPr>
        <b/>
        <sz val="11"/>
        <rFont val="Calibri"/>
        <family val="2"/>
        <charset val="204"/>
      </rPr>
      <t>'</t>
    </r>
    <r>
      <rPr>
        <b/>
        <sz val="11"/>
        <rFont val="Times New Roman"/>
        <family val="1"/>
        <charset val="204"/>
      </rPr>
      <t xml:space="preserve">ї а молоді                                                                                                                                                        </t>
    </r>
  </si>
  <si>
    <t>Я.В. Штурхецька</t>
  </si>
  <si>
    <t xml:space="preserve">Термін
виконання </t>
  </si>
  <si>
    <t>Витрати на реалізацію, тис. грн.</t>
  </si>
  <si>
    <t>Очікуваий результат</t>
  </si>
  <si>
    <t>Державного бюджету</t>
  </si>
  <si>
    <t>підприємств</t>
  </si>
  <si>
    <t>обласного бюджету</t>
  </si>
  <si>
    <t>2.12. Охорона здоров'я</t>
  </si>
  <si>
    <t>2.2.1. Підвищення якості та загальної доступності медичних послуг у містах та сільсікій місцевості</t>
  </si>
  <si>
    <t>Удосконалення кадрової політики. Подальша реалізація заходів міських та районних програм «Місцевих стимулів для медичного персоналу» та «Кадри»</t>
  </si>
  <si>
    <t>КП "ЦПСМД" ПМР ДО</t>
  </si>
  <si>
    <t xml:space="preserve"> кількість медичного персоналу, які отримують стимул</t>
  </si>
  <si>
    <t>2.2.3. Посилення профілактичних заходів з упередження захворюваності населення</t>
  </si>
  <si>
    <t>Забезпечення хворих на ВІЛ-інфекцію і СНІД  та профілактика ВІЛ-інфекції. Придбання тест/систем, реактивів та систем відбору крові задля добровільного консультування і тестування на ВІЛ-інфекцію та обстеження ВІЛ-інфікованих пацієнтів, що перебувають під медичним наглядом</t>
  </si>
  <si>
    <t>КНП "Покровська клінічна ЛІЛ" ПМР ДО</t>
  </si>
  <si>
    <t>кількість людей, яким проведено добровідьне тестування</t>
  </si>
  <si>
    <t>Забезпечення хворих на туберкульоз та профілактика захворювання. Виявлення хворих на туберкульоз,  шляхом проведення безоплатного рентгенологічного та бактеріоскопічного обстеження</t>
  </si>
  <si>
    <t xml:space="preserve"> кількість проведених безоплатних рентгенографій;</t>
  </si>
  <si>
    <t>Забезпечення населення області медичними імунобіологічними препаратами проти вакцинокерованих інфекцій, зокрема сказу, правцю, ботулізму, туляремії тощо. Забезпечення продовольчими пакетами на амбулаторному лікуванні</t>
  </si>
  <si>
    <t>Відділ охорони здоров'я ПМР, КНП "Покровська клінічна ЛІЛ" ПМР ДО</t>
  </si>
  <si>
    <t xml:space="preserve"> кількість хворих, які забезпечені продовольчими пакетами</t>
  </si>
  <si>
    <t>Забезпечення населення області медичними імунобіологічними препаратами проти вакцинокерованих інфекцій, зокрема сказу, правцю, ботулізму, туляремії тощо. Своєчасне проведення туберкулінодіагностики у дітей 4 - 14 років</t>
  </si>
  <si>
    <t xml:space="preserve"> кількість дітей, яким встановлено пробу Манту</t>
  </si>
  <si>
    <t>Забезпечення населення області медичними імунобіологічними препаратами проти вакцинокерованих інфекцій, зокрема сказу, правцю, ботулізму, туляремії тощо. Закупівля вакцин</t>
  </si>
  <si>
    <t>КП "ЦПСМД"</t>
  </si>
  <si>
    <t xml:space="preserve"> кількість щеплених</t>
  </si>
  <si>
    <t>150</t>
  </si>
  <si>
    <t>кількість щеплених</t>
  </si>
  <si>
    <t>60</t>
  </si>
  <si>
    <t>Забезпечення населення області медичними імунобіологічними препаратами проти вакцинокерованих інфекцій, зокрема сказу, правцю, ботулізму, туляремії тощо. Закупівля анатоксинів та сироваток</t>
  </si>
  <si>
    <t xml:space="preserve"> кількість хворих, яким введено анатоксин або сироватку</t>
  </si>
  <si>
    <t>300</t>
  </si>
  <si>
    <t xml:space="preserve">Забезпечення онкологічних хворих. Лікарськими засобами </t>
  </si>
  <si>
    <t>Відділ охорони здоров'я ПМР ДО, КП "ЦПСМД" ПМР ДО</t>
  </si>
  <si>
    <t xml:space="preserve"> кількість онкологічних хворих, які проліковані</t>
  </si>
  <si>
    <t>15</t>
  </si>
  <si>
    <t>Забезпечення пільгової категорії населення. Медикаментами</t>
  </si>
  <si>
    <t xml:space="preserve"> кількість пільговиків, забезпечених медикаментами</t>
  </si>
  <si>
    <t>18064</t>
  </si>
  <si>
    <t>Відділ охорони здоров'я ПМР ДО, КНП "Покровська клінічна ЛІЛ" ПМР ДО</t>
  </si>
  <si>
    <t>525</t>
  </si>
  <si>
    <t>Забезпечення пільгової категорії населення. Зубним протезуванням</t>
  </si>
  <si>
    <t>КП "Покровська міська стоматологічна поліклініка" ПМР ДО</t>
  </si>
  <si>
    <t xml:space="preserve"> кількість пільговиків яким проведено зубопротезування</t>
  </si>
  <si>
    <t>6738</t>
  </si>
  <si>
    <t>Забезпечення пільгової категорії населення. Слуховими апаратами</t>
  </si>
  <si>
    <t xml:space="preserve"> кількість пільговиків, які забезпечені слуховими апаратами</t>
  </si>
  <si>
    <t>2</t>
  </si>
  <si>
    <t>Забезпечення пільгової категорії населення. Засобами технічної  реабілітації</t>
  </si>
  <si>
    <t xml:space="preserve"> кількість пільговиків, які забезпечені засобами техничної реабілітації</t>
  </si>
  <si>
    <t>92</t>
  </si>
  <si>
    <t>Забезпечення хворих на орфанні захворювання. Лікарськими засобами дорослих хворих</t>
  </si>
  <si>
    <t xml:space="preserve"> кількість хворих дорослого віку, які забезпечені ЛЗ</t>
  </si>
  <si>
    <t>112</t>
  </si>
  <si>
    <t>Забезпечення хворих на орфанні захворювання. Лікарськими засобами дітей</t>
  </si>
  <si>
    <t xml:space="preserve"> кількість хворих дітей, які забезпечені ЛЗ</t>
  </si>
  <si>
    <t>5</t>
  </si>
  <si>
    <t>Забезпечення дітей, хворих на фенілкетонурію продуктами лікувального харчування</t>
  </si>
  <si>
    <t xml:space="preserve"> кількість дітей забезпечених продуктами лікувального харчування</t>
  </si>
  <si>
    <r>
      <rPr>
        <i/>
        <sz val="10"/>
        <rFont val="Times New Roman"/>
        <family val="1"/>
        <charset val="204"/>
      </rPr>
      <t>Інші завдання:</t>
    </r>
    <r>
      <rPr>
        <sz val="10"/>
        <rFont val="Times New Roman"/>
        <family val="1"/>
        <charset val="204"/>
      </rPr>
      <t xml:space="preserve">
які не перелічені вище, але на адміністративній території впроваджуються</t>
    </r>
  </si>
  <si>
    <t>КНП "Родинська міська лікарня" ПМР ДО</t>
  </si>
  <si>
    <t>утримання медичного закладу</t>
  </si>
  <si>
    <t>КНП "Покровська міська лікарня" ПМР ДО</t>
  </si>
  <si>
    <t>Забезпечення молочними сумішами дітей, народжених від ВІЛ-інфікованих матерів</t>
  </si>
  <si>
    <t xml:space="preserve"> кількість дітей, забезпечених пільговим харчуванням</t>
  </si>
  <si>
    <t>Програма фінансового забезпечення надання первинної медико-санітарної допомоги населенню, яке мешкає на територіях, що приєдналися до Покровської міської ради Донецької області</t>
  </si>
  <si>
    <t>обласного
бюджету*</t>
  </si>
  <si>
    <t>2.13. Фізичне виховання та спорт</t>
  </si>
  <si>
    <t>2.3.4. Залучення громадян до фізичного виховання</t>
  </si>
  <si>
    <t xml:space="preserve">Проведення та участь у спортивно-масових заходах
</t>
  </si>
  <si>
    <t xml:space="preserve">Управління сім'ї, молоді та спорту </t>
  </si>
  <si>
    <t xml:space="preserve">Надання фінансової допомоги провідним спортсменам </t>
  </si>
  <si>
    <t>Кількість стіпендіатів</t>
  </si>
  <si>
    <t>Виплата одноразових грошових винагород спортсменам і тренерам з олімпійських та неолімпійських видів спорту та видів спорту осіб з інвалідністю</t>
  </si>
  <si>
    <t>Кількість винагород</t>
  </si>
  <si>
    <t xml:space="preserve">Організація громадських оплачуваних робіт для студентської молоді під час літніх канікул та у вільний від навчання час
</t>
  </si>
  <si>
    <t>Кількість залучених осіб</t>
  </si>
  <si>
    <t xml:space="preserve">Утримання ДЮСШ,                       вул Прокоф'єва 60
</t>
  </si>
  <si>
    <t xml:space="preserve">Кількість об'єктів
</t>
  </si>
  <si>
    <t xml:space="preserve">Утримання ФОК м.Родинське вул. Паркова, 1 та СК "Металург", вул. Степана Бовкуна 9\1
</t>
  </si>
  <si>
    <t xml:space="preserve">Утримання Покровського міського центру фізичного здоров’я населення “Спорт для всіх” за адресою: м-н "Південний", 10
</t>
  </si>
  <si>
    <t>Управління сім'ї, молоді та спорту</t>
  </si>
  <si>
    <t>Всього:</t>
  </si>
  <si>
    <t xml:space="preserve"> 2.14. Культура і туризм</t>
  </si>
  <si>
    <t>2.3.2. Стимулювання ефективного та комплексного використання  туристичного та курортно-рекреаційного потенціалу</t>
  </si>
  <si>
    <t xml:space="preserve">Сприяти участі колективів художньої самодіяльності в міжнародних, республіканських, регіональних, обласних фестивалях та конкурсах:                                       - витрати на відрядження;                                    - оплата транспорту
</t>
  </si>
  <si>
    <t>Відділ культури, туризму та охорони культурної спадщини</t>
  </si>
  <si>
    <t>кількість заходів, в яких прийнято участь</t>
  </si>
  <si>
    <t>45 заходів</t>
  </si>
  <si>
    <t xml:space="preserve">Державниї, міські, професійні свята та пам’ятні дати:                                                                                           </t>
  </si>
  <si>
    <t>57 заходів</t>
  </si>
  <si>
    <t>Проведення  міських конкурсів та виставок міський конкурс читців Т.Г.Шевченка</t>
  </si>
  <si>
    <t>1 захід</t>
  </si>
  <si>
    <t xml:space="preserve">Проведення  регіональних фестивалів                 
</t>
  </si>
  <si>
    <t>5 заходів</t>
  </si>
  <si>
    <t>Поповнення бібліотечних фондів КЗ "КМЦБС"</t>
  </si>
  <si>
    <t>кількість одиниць книжкової продукції</t>
  </si>
  <si>
    <t>600 одиниць</t>
  </si>
  <si>
    <t>Розвиток культурного потенціалу, задоволення  культурних потреб населення та розширення доступу до культурних надбань краю</t>
  </si>
  <si>
    <t>Виплата стипендії міського голови для обдарованих дітей та молоді м.Покровськ у сфері культури</t>
  </si>
  <si>
    <t>кількість осіб, яким надано стипендію</t>
  </si>
  <si>
    <t>16 осіб</t>
  </si>
  <si>
    <t>Виготовлення облікової документації на обєкти  культурної спадщини:                                                - Скульптурна композиція, присвячена Миколі Леонтовичу;                              - Скульптура сухарниці "Тут творився Щедрик";                               - Будинок священика Прокопія Драгожинського;                                       - Скульптурна композиція, присвячена Т.Г.Шевченку</t>
  </si>
  <si>
    <t>кількість виготовленої документації</t>
  </si>
  <si>
    <t>Ціль 4. Розбудова безпечного суспільства</t>
  </si>
  <si>
    <t>2.15. Захист населення і територій від надзвичайних ситуацій</t>
  </si>
  <si>
    <t>3.1.1. Підвищення спроможності регіону попереджувати, реагувати та ліквідувати наслідки надзвичайних ситуацій.</t>
  </si>
  <si>
    <t>Покровська міська рада Донецької області, суб’єкти господарювання</t>
  </si>
  <si>
    <t>Проведення робіт із монтажу автоматизованної системи централізованного оповіщення населення</t>
  </si>
  <si>
    <t xml:space="preserve">Приведення наявного фонду захисних споруд цивільного захисту у готовність </t>
  </si>
  <si>
    <t>Кількість одиниць наявного фонду захисних споруд цивільного захисту</t>
  </si>
  <si>
    <t>Забезпечення непрацюючого населення засобами РХБ</t>
  </si>
  <si>
    <t>Кількість засобів</t>
  </si>
  <si>
    <t>Підвищення обізнанності населення про поведінку при загрозі або під час виникнення надзвичайних ситуацій (випуск пам'яток, листівок, теле-, радіопередач для населення, проведення змагань, навчань з підготовки молоді, непрацюючого наслення до дій у надзвичайних ситуаційях, та інше.)</t>
  </si>
  <si>
    <t>Відділ з питань безпеки та протидії корупції</t>
  </si>
  <si>
    <t>Забезпечення наявності нормативної кількості місцевого матеріального резерву</t>
  </si>
  <si>
    <t>Покровська  міська рада</t>
  </si>
  <si>
    <t>Придбання паливно-мастильних матеріалів на випадок надзвичайних ситуацій</t>
  </si>
  <si>
    <t>Бензин-1т ДТ - 1т</t>
  </si>
  <si>
    <t>Забезпечення консультативних пунктів з питань цивільного захисту інформаційно-довідковим матеріалом, оформлення відповідних стендів</t>
  </si>
  <si>
    <t>Оформлення стендів</t>
  </si>
  <si>
    <t>Технічне переоснащення підрозділів оперативно-рятувальної служби цивільного захисту, придбання автопідйомника</t>
  </si>
  <si>
    <t>9 ДПРЗ ГУ ДСНС України у Донецькій області</t>
  </si>
  <si>
    <t>Придбання автопідйомника з робочою висотою підйому до 30 м</t>
  </si>
  <si>
    <t>Ціль 3. Ефективне управління та безпека в умовах зовнішніх і внутрішніх викликів</t>
  </si>
  <si>
    <t xml:space="preserve"> 2.16. Захист прав і свобод громадян</t>
  </si>
  <si>
    <t>3.1.2. Підвищення суспільної правосвідомості та попередження злочинності</t>
  </si>
  <si>
    <t>Забезпечення заходів з підготовки територіальноїоборони м. Покровська та приєднаних територій</t>
  </si>
  <si>
    <t>кількість придбаних товано-матеріальних цінностей</t>
  </si>
  <si>
    <t>Розробка проєктів та створення систем відеоспостереження в шкільних закладах                      м. Покровськ</t>
  </si>
  <si>
    <t>кількість отрманих документів</t>
  </si>
  <si>
    <t>Втілення проєкту щодо організації та забезпечення діяльності поліцейського офіцеру громади (ПОГ) у                       м. Родинське</t>
  </si>
  <si>
    <t>кількість створених організацій</t>
  </si>
  <si>
    <t>Підвищення рівня матеріально-технічного забезпечення, Покровської окружної прокуратури</t>
  </si>
  <si>
    <t>кількість закладів, в яких підвищенно рівень забезпеченості</t>
  </si>
  <si>
    <t>Підвищення рівня матеріально-технічного забезпечення, у т.ч. поточний ремонт приміщень Покровського районного територіального центра комплектування та соціальної підтримки</t>
  </si>
  <si>
    <t>Проведення робіт з капітального ремонту приміщень Покровського РСЦ ГСЦ МВС в Донецькій області</t>
  </si>
  <si>
    <t>кількість закладів, в яких проведено ремонт</t>
  </si>
  <si>
    <t>Функціонування  КП "Муніціпальна служба правопорядку"</t>
  </si>
  <si>
    <t>Покровска міська рада, КП "Муніціпальна служба правопорядку" Покровський відділ поліції</t>
  </si>
  <si>
    <t>кількість підприємств</t>
  </si>
  <si>
    <t>Функціонування громадськогог формування "За порядок"</t>
  </si>
  <si>
    <t>Покровська міська рада, ГФ "За порядок",  Покровський відділ поіції</t>
  </si>
  <si>
    <t>№ з/п</t>
  </si>
  <si>
    <t>Термін виконання</t>
  </si>
  <si>
    <t>В тому числі за рахунок коштів</t>
  </si>
  <si>
    <t>облас-
ний
бюджет</t>
  </si>
  <si>
    <t>районний, міський, 
селищний,сільский бюджет</t>
  </si>
  <si>
    <t>Ціль 3. Ефективне управління та безпека в умовах зовнішніх та внутрішніх викликів</t>
  </si>
  <si>
    <t>2.17. Соціальний захист населення</t>
  </si>
  <si>
    <t xml:space="preserve">3.2.1. Підвищення якості та доступності адміністративних та соціальних послуг </t>
  </si>
  <si>
    <t>Надання безкоштовних юридичних консультацій щодо певного законодавства, яке стосується соціального захисту населення</t>
  </si>
  <si>
    <t>кількість осіб, які отримали консультацію</t>
  </si>
  <si>
    <t>10 000 осіб</t>
  </si>
  <si>
    <t>Створення у місті спільного діалогу бізнесу та установ соціального захисту населення з питань спільного партнерства</t>
  </si>
  <si>
    <t>УСЗН, Терцентр,приватні підприємці міста</t>
  </si>
  <si>
    <t>10 осіб</t>
  </si>
  <si>
    <r>
      <t>Надання комплексу безкоштовних консультацій та інформаційних послуг людям з інвалідністю, пенсіонерам міста, учасникам операції об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єднаних сил та учасників АТО, ВПО  з питань діяльності управління   соціального захисту населення</t>
    </r>
  </si>
  <si>
    <t>12700 осіб</t>
  </si>
  <si>
    <t>Проведення постійного контролю за зверненнями громадян, висвітлювання стану роботи в засобах масової інформації</t>
  </si>
  <si>
    <t>12 засідань</t>
  </si>
  <si>
    <t xml:space="preserve">Підвищення ступення кваліфікації працівників управління шляхом залучення іх до участі в різноманітних тренінгах </t>
  </si>
  <si>
    <t>кількість тренінгів</t>
  </si>
  <si>
    <t>10 семінарів</t>
  </si>
  <si>
    <t xml:space="preserve">Проведення семінарів, засідань,
«круглих столів» з громадськими організаціями міста щодо розяснювальної роботи з питань соціального захисту населення та надання соціальних послуг
</t>
  </si>
  <si>
    <t>10 засідань</t>
  </si>
  <si>
    <t>Продовження роботи "Соціального таксі"</t>
  </si>
  <si>
    <t xml:space="preserve">Центр комплексної реабілітації  "Милосердя" </t>
  </si>
  <si>
    <t>кількість осіб, яким надано послуги</t>
  </si>
  <si>
    <t>150 осіб</t>
  </si>
  <si>
    <t xml:space="preserve">Надання транспорту громадським організаціям, підприємствам та установам міста для організації заходив соціального напрямку </t>
  </si>
  <si>
    <t>кількість організацій, яким надано послуги</t>
  </si>
  <si>
    <t>14 організацій</t>
  </si>
  <si>
    <t>Організація заходів з  відпочінку осіб, які відвідують Центр Милосердя та мають інвалідностю та дітей, які мають інвалідність за межами міста (з супроводжуючою особою)</t>
  </si>
  <si>
    <t>60 осіб</t>
  </si>
  <si>
    <t xml:space="preserve">Організація підвозу до міста відпочинку осіб з інвалідністю та дітей, які мають інвалідність та відвідують Центр Милосердя </t>
  </si>
  <si>
    <t xml:space="preserve"> Покровська міська рада, Терцентр УСЗН</t>
  </si>
  <si>
    <t>кількість осіб, які надано послугу</t>
  </si>
  <si>
    <t xml:space="preserve">Реалізація Програми Університет 3 покоління "Дивосвіт" </t>
  </si>
  <si>
    <t>Продовжити співпрацю з спілкою Червоного Хреста, надання гуманітарної допомоги для ВПО</t>
  </si>
  <si>
    <t>Терцентр, Спілка Червоного Хреста</t>
  </si>
  <si>
    <t>кількість осіб, яким надано гуманітарну допомогу</t>
  </si>
  <si>
    <t>1000 осіб</t>
  </si>
  <si>
    <r>
      <rPr>
        <i/>
        <sz val="12"/>
        <rFont val="Times New Roman"/>
        <family val="1"/>
        <charset val="204"/>
      </rPr>
      <t xml:space="preserve">Інше завдання:  </t>
    </r>
    <r>
      <rPr>
        <sz val="12"/>
        <rFont val="Times New Roman"/>
        <family val="1"/>
        <charset val="204"/>
      </rPr>
      <t>Забезпечити соціальний захист осіб з інвалідністю</t>
    </r>
  </si>
  <si>
    <t>Забезпечення осіб з інвалідністю та дітей з інвалідністю, які мають право на безоплатне забезпечення технічними та іншими засобами реабілітації</t>
  </si>
  <si>
    <t>кількість осіб, які забезпечені технічними засобами</t>
  </si>
  <si>
    <t>541 особа</t>
  </si>
  <si>
    <t>Забезпечення дітей з інвалідністю реабілітаційними заходами в реабілітаційних установах</t>
  </si>
  <si>
    <t>кількість осіб, яким надано заходи з реабілітації</t>
  </si>
  <si>
    <t>27 дітей</t>
  </si>
  <si>
    <t xml:space="preserve">Забезпечення санаторно-курортним лікуванням
 осіб з інвалідністю загального захворювання  </t>
  </si>
  <si>
    <t>кількість осіб, яким надано послуги з оздоровлення</t>
  </si>
  <si>
    <t xml:space="preserve">31 особа </t>
  </si>
  <si>
    <t xml:space="preserve">Забезпечення санаторно-курортними путівками ветеранів війни та осіб з інвалідністю (Мінсоцполітика)
</t>
  </si>
  <si>
    <t>9 осіб</t>
  </si>
  <si>
    <t xml:space="preserve">Забезпечення санаторно-курортним лікуванням громадян, які постраждали внаслідок Чорнобильської катастрофи, віднесеним до категорії 1  </t>
  </si>
  <si>
    <t>15 осіб</t>
  </si>
  <si>
    <t>Забезпечення компенсацією за проїзд супроводжуючих спинально-хворих до санаторно-курортних закладів та в зворотньому напрямку</t>
  </si>
  <si>
    <t>7 осіб</t>
  </si>
  <si>
    <t>Відшкодування вартості проїзду особам з інвалідністью до 23 років з вадами слуху, дітям з інвалідністю з вадами слуху та батькам, які супроводжують цих дітей</t>
  </si>
  <si>
    <t>5 сімей</t>
  </si>
  <si>
    <t>Забезпечення компенсацією вартості проїзду осіб з інвалідністю внаслідок війни</t>
  </si>
  <si>
    <t>4 особи</t>
  </si>
  <si>
    <t xml:space="preserve">Забезпечення виплати компенсації за невикористані путівки особам з інвалідністю внаслідок війни  </t>
  </si>
  <si>
    <t xml:space="preserve">УСЗН </t>
  </si>
  <si>
    <t xml:space="preserve">22 осіб </t>
  </si>
  <si>
    <t>Забезпечення виплати компенсації за невикористані путівки особам з інвалідністю від загального захворювання</t>
  </si>
  <si>
    <t xml:space="preserve">10 осіб </t>
  </si>
  <si>
    <t>Компенсаційні виплати  за пільговий проїзд залізничим  транспортом приміського сполучення загального користування</t>
  </si>
  <si>
    <r>
      <rPr>
        <sz val="12"/>
        <rFont val="Times New Roman"/>
        <family val="1"/>
        <charset val="204"/>
      </rPr>
      <t>УСЗН
Покровська міська рада</t>
    </r>
  </si>
  <si>
    <t>303 осіб</t>
  </si>
  <si>
    <t>Компенсаційні виплати перевізникам за пільговий проїзд міським автомобільним транспортом загального користування у звичайному режимі руху та у режимі маршрутного такс іокремим категоріям громадян</t>
  </si>
  <si>
    <t>11900 осіб</t>
  </si>
  <si>
    <t>Проведення безоплатного поховання померлих (загиблих) осіб, які мають особливі заслуги та особливі трудові заслуги перед Батьківщиною, учасників бойових дій і осіб з інвалідністю внвслідок  війни та громадян, які мають звання "Почесний громадянин міста Покровська"</t>
  </si>
  <si>
    <t>УСЗН, Покровська міська рада</t>
  </si>
  <si>
    <t xml:space="preserve"> 10 осіб</t>
  </si>
  <si>
    <t>Забезпечення виплати одноразової грошової допомоги ветеранам війни згідно Закону України «Про статус ветеранів війни, гарантії їх соціального захисту»</t>
  </si>
  <si>
    <t>кількість осіб, яким надано матеріальну допомогу</t>
  </si>
  <si>
    <t>1615 ветеранів</t>
  </si>
  <si>
    <t>Надання 100% пільги на оплату послуг зв’язку  особам з інвалідністю по зору 1 та 2 груп міста згідно списків УТОС</t>
  </si>
  <si>
    <t>УСЗН
ВАТ
«Укртелеком»</t>
  </si>
  <si>
    <t>кількість осіб, яким надано пільги</t>
  </si>
  <si>
    <t>25 осіб</t>
  </si>
  <si>
    <t xml:space="preserve">Виплата пільг громадянам на оплату житлово-комунальних послуг, придбання твердого та рідкого пічного побутового палива та скрапленого газу у грошовій та безготівковій формі
</t>
  </si>
  <si>
    <r>
      <rPr>
        <sz val="12"/>
        <rFont val="Times New Roman"/>
        <family val="1"/>
        <charset val="204"/>
      </rPr>
      <t>УСЗН,
відділ персоніфікованого обліку
населення</t>
    </r>
  </si>
  <si>
    <t>На обліку 18900 осіб</t>
  </si>
  <si>
    <r>
      <rPr>
        <i/>
        <sz val="12"/>
        <rFont val="Times New Roman"/>
        <family val="1"/>
        <charset val="204"/>
      </rPr>
      <t xml:space="preserve">Інше завдання:  </t>
    </r>
    <r>
      <rPr>
        <sz val="12"/>
        <rFont val="Times New Roman"/>
        <family val="1"/>
        <charset val="204"/>
      </rPr>
      <t>Забезпечити соціальний захист громадян постраждалих внаслідок Чорнобильської катастрофи</t>
    </r>
  </si>
  <si>
    <t>Транспортне перевезення пільгової категорії населення (осіб з інвалідністю, учасників ЛНА на ЧАЕС, дружин (чоловіків) померлого громадянина (громадянки)   з числа учасників ліквідації наслідків аварії на ЧАЕС та потерпілих внаслідок ЧК , смерть яких повязана з ЧК  та інш.)</t>
  </si>
  <si>
    <r>
      <rPr>
        <sz val="12"/>
        <rFont val="Times New Roman"/>
        <family val="1"/>
        <charset val="204"/>
      </rPr>
      <t>УСЗН,
Покровська міська рада</t>
    </r>
  </si>
  <si>
    <t>400 осіб</t>
  </si>
  <si>
    <t>Забезпечення виплати компенсації за невикористані путівки учасникам ліквідації наслідків аварії на ЧАЄС</t>
  </si>
  <si>
    <t xml:space="preserve"> 5 осіб </t>
  </si>
  <si>
    <t xml:space="preserve">Оплата проїзду громадянам, які постраждали внаслідок   Чорнобільської катастрофи  1 та 2 категорії один раз на рік до будь якого пункту України і назад автомобільним, або повітряним, аба залізничім транспортом з правом першочергового придбання квитків </t>
  </si>
  <si>
    <t>Соціальний захист громадян, які постраждали внаслідок Чорнобильської катастрофи, по ЗУ «Про статус і соціальний захист громадян, які постраждали внаслідок Чорнобильської катастрофи»</t>
  </si>
  <si>
    <t>кількість осіб, яким надано соціальну підтримку</t>
  </si>
  <si>
    <t xml:space="preserve"> 223 осіб</t>
  </si>
  <si>
    <t xml:space="preserve">Надання пільг з послуг зв’язку ветеранам війни і праці, громадянам, постраждалим внаслідок ЧК, ветеранів, пенсіонерів силових структур та багатодітним сім’ям </t>
  </si>
  <si>
    <t>112 осіб</t>
  </si>
  <si>
    <r>
      <rPr>
        <i/>
        <sz val="12"/>
        <rFont val="Times New Roman"/>
        <family val="1"/>
        <charset val="204"/>
      </rPr>
      <t xml:space="preserve">Інше завдання: </t>
    </r>
    <r>
      <rPr>
        <sz val="12"/>
        <rFont val="Times New Roman"/>
        <family val="1"/>
        <charset val="204"/>
      </rPr>
      <t>Забезпечити соціальний захист окремих категорій населення</t>
    </r>
  </si>
  <si>
    <t>Оплата ЖКП  та послуг зв’язку почесним громадянам міста та приєднаних територій</t>
  </si>
  <si>
    <t>УСЗН,
Покровська міська рада</t>
  </si>
  <si>
    <t xml:space="preserve">14 пільговиків </t>
  </si>
  <si>
    <t>Організація оздоровлення деяких пільгових категорій населення за рахунок місцевого бюджету</t>
  </si>
  <si>
    <t>Проведення капітального ремонту приватних будинків окремим категоріям населення, а саме особам з інвалідністю ВВВ та Почесним громадянам міста та приєднаних територій Покровська</t>
  </si>
  <si>
    <t>1 особі</t>
  </si>
  <si>
    <t>Проведення виплат студентам, які внесені до Єдиного Державного реєстру з метою надання соціальних стипендій</t>
  </si>
  <si>
    <t>187 осіб</t>
  </si>
  <si>
    <t>Надання щомісячної стипендії членам територіальної громади міста Покровська та приєднаних територій, яким виповнилося 100 років</t>
  </si>
  <si>
    <t>5 осіб</t>
  </si>
  <si>
    <t>Надання компенсації на спорудження надгробка на могилі померлої (загиблої) особи</t>
  </si>
  <si>
    <t>3 особи</t>
  </si>
  <si>
    <t>Компенсація ЖКП лікарям та молодим фахівцям</t>
  </si>
  <si>
    <t>Покровська міська рада, УСЗН</t>
  </si>
  <si>
    <t>3 лікарів</t>
  </si>
  <si>
    <t>Забезпечення своєчасного призначення та виплати щомісячної компенсаційної виплати на догляд за особою з інвалідністю 1 групи або престарілим, які досягли 80-річчя</t>
  </si>
  <si>
    <r>
      <rPr>
        <sz val="12"/>
        <rFont val="Times New Roman"/>
        <family val="1"/>
        <charset val="204"/>
      </rPr>
      <t>УСЗН
Відділ грошових виплат ПФУ</t>
    </r>
  </si>
  <si>
    <t>18 громадян</t>
  </si>
  <si>
    <t>Забезпечення призначення та виплати допомоги згідно Закону України «Про психіатричну допомогу»</t>
  </si>
  <si>
    <r>
      <rPr>
        <sz val="12"/>
        <rFont val="Times New Roman"/>
        <family val="1"/>
        <charset val="204"/>
      </rPr>
      <t>УСЗН,
відділ грошових виплат та компенсацій</t>
    </r>
  </si>
  <si>
    <t xml:space="preserve">35 осіб </t>
  </si>
  <si>
    <t>Забезпечення призначення та виплати допомоги на дітей-сиріт та дітей, позбавлених батьківського піклування, грошової допомоги батькам-вихователям і прийомним сім'ям</t>
  </si>
  <si>
    <t>7 громадян</t>
  </si>
  <si>
    <t>Забезпечення надання державної соціальної допомоги згідно Закону „Про державну допомогу малозабезпеченим сім’ям”</t>
  </si>
  <si>
    <t>275 громадян</t>
  </si>
  <si>
    <t>Забезпечення призначення та виплати тимчасової допомоги на дітей, батьки яких ухиляються від сплати аліментів</t>
  </si>
  <si>
    <r>
      <rPr>
        <sz val="12"/>
        <rFont val="Times New Roman"/>
        <family val="1"/>
        <charset val="204"/>
      </rPr>
      <t>УСЗН,
відділ грошових виплат і компенсацій</t>
    </r>
  </si>
  <si>
    <t>Забезпечення своєчасного призначення на виплату соціальної допомоги сім’ям з дітьми</t>
  </si>
  <si>
    <t xml:space="preserve"> 1990 громадян</t>
  </si>
  <si>
    <t>Забезпечення виплати одноразової винагороди матерям-героїням</t>
  </si>
  <si>
    <t>УСЗН, відділ грошових виплат</t>
  </si>
  <si>
    <t>1 особа</t>
  </si>
  <si>
    <t>Забезпечення призначення та виплати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</si>
  <si>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 xml:space="preserve">УСЗН
</t>
  </si>
  <si>
    <t>30 осіб</t>
  </si>
  <si>
    <t>Забезпечення призначення та виплату соціальної допомоги згідно Закону „Про державну соціальну допомогу особам з  інвалідністю з дитинства та дітям з інвалідністю”</t>
  </si>
  <si>
    <t>кількість осіб, яким надано соціальну допомогу</t>
  </si>
  <si>
    <t>1005 осіб, які з’являютьсяособами з  інвалідністю з дитинства</t>
  </si>
  <si>
    <t>Забезпечення призначення та виплати допомоги згідно ЗУ «Про державну соціальну допомогу особам, які не мають права на пенсію та особам з інвалідністю»</t>
  </si>
  <si>
    <t>393 осіб</t>
  </si>
  <si>
    <t>Надання при народженні дитини одноразової натуральної допомоги "пакунок малюка", виплата грошової компенсації вартості одноразової натуральної допомоги "пакунок малюка"</t>
  </si>
  <si>
    <t>52 особи</t>
  </si>
  <si>
    <t>Забезпечення призначення та виплати послуги з догляду за дитиною до трьох років "муніципальна няня"</t>
  </si>
  <si>
    <t>Забезпечення надання допомоги на дітей, які виховуються у багатодітних сім'ях</t>
  </si>
  <si>
    <t>294 сімей</t>
  </si>
  <si>
    <t xml:space="preserve">Призначення та виплата компенсації фізичним особам, які надають соціальні послуги з догляду </t>
  </si>
  <si>
    <t>УСЗН
Покровська                                           міська рада</t>
  </si>
  <si>
    <t>56 громадян</t>
  </si>
  <si>
    <t>Виплата житлових субсидій громадянам на оплату житлово-комунальних послуг, придбання твердого та рідкого, пічного побутового палива і скрапленого газу у грошовій формі</t>
  </si>
  <si>
    <t>6,7 тис. сімей</t>
  </si>
  <si>
    <t>Надання одноразової матеріальної допомоги (в т.ч. онко та тяжкохворим громадянам, постраждалим внаслідок ЧК, дружинам (чоловікам) померлого громадянина (громадянки)   з числа учасників ліквідації наслідків аварії на ЧАЕС та потерпілих внаслідок ЧК , смерть яких повязана з ЧК , учасникам АТО та членам їх сімей, ВПО)</t>
  </si>
  <si>
    <t>Покровська                                            міська рада,
УСЗН,
Терцентр</t>
  </si>
  <si>
    <t>1250 осіб</t>
  </si>
  <si>
    <t>Надання одноразової матеріальної допомоги громадянам на виконання депутатських повноважень</t>
  </si>
  <si>
    <t>Покровська                                    міська рада,
УСЗН,
Терцентр</t>
  </si>
  <si>
    <t>266 осіб</t>
  </si>
  <si>
    <t>Організація заходів: -вітання ювелярів з 90,95, та 100 річчям
-      щодо відзначення Дня Перемоги
-      щодо відзначення Дня громадян похилого віку
-      щодо відзначення Дня осіб з інвалідністю
-      щодо відзначення Дня захисту дитини
-      вшанування громадян, які постраждали внаслідок Чорнобильської катастрофи
-      вшанування шахтарів-інвалідів до Дня шахтаря
-      вшанування УБД Афганців
-      та інш.</t>
  </si>
  <si>
    <t>Покровська                                    міська рада,
УСЗН</t>
  </si>
  <si>
    <t>6000 осіб</t>
  </si>
  <si>
    <t>Надання одноразової матеріальної допомоги на поховання громадян, які відносяться до категорії  визначених в п. 1 наказу від 29.10.1996 № 148/232/88/95/08-14-759/123</t>
  </si>
  <si>
    <t>Покровська                                 міська рада,                                    УСЗН</t>
  </si>
  <si>
    <t>50 осіб</t>
  </si>
  <si>
    <t xml:space="preserve">Придбання новорічних подарунків </t>
  </si>
  <si>
    <t>Покровська                            міська рада,                                     УСЗН</t>
  </si>
  <si>
    <t>2300 осіб</t>
  </si>
  <si>
    <t xml:space="preserve">Безкоштовне забезпечення міською газетою «Маяк» пільговим категоріям населення </t>
  </si>
  <si>
    <t>Покровська                            міська рада,                        Терцентр</t>
  </si>
  <si>
    <t>(підписка4200особам)</t>
  </si>
  <si>
    <t>Фінансове забезпечення ветеранських організацій (відповідно до ПКМУ № 156 від 14.02.2018)</t>
  </si>
  <si>
    <t>14 гром. Організацій</t>
  </si>
  <si>
    <t>Одноразова матеріальна допомога особам, які постраждали від торговлі людьми</t>
  </si>
  <si>
    <t>Продовжити функціонування відділення з надання безкоштовних послуг "Турбота"</t>
  </si>
  <si>
    <t>1  особа</t>
  </si>
  <si>
    <t>2.18. Захист прав дітей-сиріт та дітей, позбавлених батьківського піклування</t>
  </si>
  <si>
    <t>3.2.3 Поліпшення житлових умов населення</t>
  </si>
  <si>
    <t>Перевірки стану збереження житла</t>
  </si>
  <si>
    <t>Служба у справах дітей</t>
  </si>
  <si>
    <t>кількість охоплених дітей</t>
  </si>
  <si>
    <t>95 осіб</t>
  </si>
  <si>
    <t xml:space="preserve">Служба у справах дітей </t>
  </si>
  <si>
    <t xml:space="preserve">Сприяння вступу до спадщини за законом, приватизації житла, яке є у дітей зазначеної категорії на праві користування  </t>
  </si>
  <si>
    <t>кількість оформлених документів</t>
  </si>
  <si>
    <t>2 документи</t>
  </si>
  <si>
    <t xml:space="preserve">3.2.1.Підвищення якості та доступності адміністративних та соціальних послуг </t>
  </si>
  <si>
    <t xml:space="preserve">Проведення інформаційних заходів щодо:
- попередження негативних проявів серед дітей; 
- популяризації сімейних форм виховання дітей-сиріт та дітей, позбавлених батьківського піклування;
- популяризації сімей патронатних вихователів
</t>
  </si>
  <si>
    <t xml:space="preserve">кількість одиниць виготовленної та розповсюд-женної  інфор-маційної продукції                                                  </t>
  </si>
  <si>
    <t>253 одиниці</t>
  </si>
  <si>
    <t xml:space="preserve">     </t>
  </si>
  <si>
    <t>2.19. Житлове господарство та комунальна інфраструктура</t>
  </si>
  <si>
    <t>3.2.2. надання сервісних послуг із водопостачан-ня та водовідведення</t>
  </si>
  <si>
    <t>Забезпечення реалізації заходів з капітального ремонту та реконструкції водопровідно-каналізаційного господарства</t>
  </si>
  <si>
    <t>КП "Покровськводоканал"</t>
  </si>
  <si>
    <t>Реконструкція каналізаційних насосних станцій Покровської ТГ</t>
  </si>
  <si>
    <t>одиниць</t>
  </si>
  <si>
    <t xml:space="preserve">Виготовлення проектно-кошторисної документації з будівництва ПНС </t>
  </si>
  <si>
    <t>Забезпечення якісного управління житловим фондом та поліпшення умов проживання мешканців</t>
  </si>
  <si>
    <t>Житлово-комунальний відділ</t>
  </si>
  <si>
    <t>Капітальний ремонт житлового фонду (покрівель) (в т.ч. розробка ПКД)</t>
  </si>
  <si>
    <t>будинки</t>
  </si>
  <si>
    <t>Ремонт під’їзних козирків та придбання матеріалів</t>
  </si>
  <si>
    <t>Капітальний ремонт ліфтів (в т.ч. розробка ПКД)</t>
  </si>
  <si>
    <t xml:space="preserve">Придбання матеріалів для поточного ремонту багатоквартирних житлових будинків </t>
  </si>
  <si>
    <t>Технічне обстеження конструктивів багатоквартирних житлових будинків</t>
  </si>
  <si>
    <t>Виконання експертного висновку з експлуатації ліфтів</t>
  </si>
  <si>
    <t>Капітальний ремонт по облаштуванню пандусів для інвалідів (в т.ч. розробка ПКД)</t>
  </si>
  <si>
    <t>Підтримка житлового фонду при створені та функціонуванні об'єднаннь співвласників багатоквартирних будинків</t>
  </si>
  <si>
    <t>Підтримка житлового фонду  м.Покровська при створені та функціонуванні об'єднаннь співвласників багатоквартирних будинків</t>
  </si>
  <si>
    <t>ОСББ</t>
  </si>
  <si>
    <t>Благоустрій територій населених пунктів</t>
  </si>
  <si>
    <t>КП "Багатопрофільне комунальне підприємство"</t>
  </si>
  <si>
    <t>4.1</t>
  </si>
  <si>
    <t>Утримання зелених насаджень загального користування</t>
  </si>
  <si>
    <t>Утримання об'єктів зеленого господарства</t>
  </si>
  <si>
    <t>тис.м2</t>
  </si>
  <si>
    <t>Поточний ремонт об'єктів благоустрою(омолодження, санітарна обрізка дерев)</t>
  </si>
  <si>
    <t>Капітальний ремонт об'єктів благоустрою (ліквідація дерев за заявками мешканців, юридичних та фізичних осіб)</t>
  </si>
  <si>
    <t>Видалення аварійних дерев</t>
  </si>
  <si>
    <t>Придбання добрива та отрутохимікатів</t>
  </si>
  <si>
    <t>уп./кг/уп./уп.</t>
  </si>
  <si>
    <t>босфоліар - 50, аміачна сілітра - 50, актелік - 20, вермітекс - 20</t>
  </si>
  <si>
    <t>4.2</t>
  </si>
  <si>
    <t>Дорожньє господарство</t>
  </si>
  <si>
    <t>Придбання матеріалів для ямкового ремонту дорожнього полотна</t>
  </si>
  <si>
    <t>т</t>
  </si>
  <si>
    <t>Ремонт дороги поо вул. Нахімова м. Покровська</t>
  </si>
  <si>
    <t>дорога</t>
  </si>
  <si>
    <t>4.3</t>
  </si>
  <si>
    <t xml:space="preserve">Придбання світлотехнічного обладнання </t>
  </si>
  <si>
    <t>4.4</t>
  </si>
  <si>
    <t>Утримання та поточний ремонт зливової каналізації</t>
  </si>
  <si>
    <t>4.5</t>
  </si>
  <si>
    <t>Утримання територій парків, скверів населених пунктів громади</t>
  </si>
  <si>
    <t>майданчиків</t>
  </si>
  <si>
    <t>4.6</t>
  </si>
  <si>
    <t>Утримання та благоустрій місць поховань, поховання безрідних та фінансування робіт з інветаризації земельних ділянок під кладовища</t>
  </si>
  <si>
    <t xml:space="preserve">КП "Покровська ритуальна служба" </t>
  </si>
  <si>
    <t>Поточний ремонт пам'ятників, братських могил та інших місць поховань загиблих захисників Вітчизни</t>
  </si>
  <si>
    <t>Прибирання території, з/плата доглядачів та робітників, випилювання чагарників та аварійних дерев, покіс травостою</t>
  </si>
  <si>
    <t>КП "Покровська ритуальна служба"</t>
  </si>
  <si>
    <t>од./чол/од</t>
  </si>
  <si>
    <t>кладовищ - 56, з/плата 10 робочих та 4 доглядачів, дерев - 250</t>
  </si>
  <si>
    <t>Перенесення точки  водогону на кладовищі с. Динасового заводу м. Покровська</t>
  </si>
  <si>
    <t>Благоустрій, утримання кладовищ (встановлення огорожі на кладовищах с.Зелене, вулю Руська, вул. Київська)</t>
  </si>
  <si>
    <t>Доставка та поховання  безпритульних самотніх померлих громадян</t>
  </si>
  <si>
    <r>
      <rPr>
        <sz val="11"/>
        <rFont val="Times New Roman"/>
        <family val="1"/>
        <charset val="204"/>
      </rPr>
      <t>КП "Покровська ритуальна служба</t>
    </r>
    <r>
      <rPr>
        <b/>
        <sz val="11"/>
        <rFont val="Times New Roman"/>
        <family val="1"/>
        <charset val="204"/>
      </rPr>
      <t>"</t>
    </r>
  </si>
  <si>
    <t>чоловік</t>
  </si>
  <si>
    <t>Оформлення документації паспортів на кладовища, проектів відведення земельних ділянок</t>
  </si>
  <si>
    <t>4.7</t>
  </si>
  <si>
    <t>Ремонт дитячих майданчиків та елементів благоустрою</t>
  </si>
  <si>
    <t>4.8</t>
  </si>
  <si>
    <t>Інші заходи з благоутсрою, ікі не підлягають пд пунтки наведені вище</t>
  </si>
  <si>
    <t>Придбання запасних частин для проведення поточного ремонту спеціалізованого автотранспорту</t>
  </si>
  <si>
    <t>Придбання паливно-мастильних матеріалів</t>
  </si>
  <si>
    <t>л</t>
  </si>
  <si>
    <t>Придбання інвентарю, приладдя</t>
  </si>
  <si>
    <t>Утримання пам'ятників</t>
  </si>
  <si>
    <t>Боротьба з карантинними рослинами</t>
  </si>
  <si>
    <t>тис. м2</t>
  </si>
  <si>
    <t>Придбання саджанців однорічних рослин</t>
  </si>
  <si>
    <t>Придбання саджанців багаторічних рослин</t>
  </si>
  <si>
    <t>одинииць</t>
  </si>
  <si>
    <t>Придбання посипкового матеріалу для доріг</t>
  </si>
  <si>
    <t>4.3.1. Забезпечення справедливої траснформації вугільної галузі та підвищення ефективності управління традиційними енергетичними ресурсами</t>
  </si>
  <si>
    <t>Забезпечення реалізації заходів з капітального ремонту та реконструкції теплового господарства</t>
  </si>
  <si>
    <t>КП "Покровсьтепломережа"</t>
  </si>
  <si>
    <t>Заміна фізично зношеного парового котла ДКВР 2,5/13 на котел ДКВР 2,5/13 по котельні №6, вул. С. Бовкуна, м. Покровськ</t>
  </si>
  <si>
    <t xml:space="preserve">Встановлення вузлів обліку на відпустк теплоої енергії на котельнях підприємства </t>
  </si>
  <si>
    <t xml:space="preserve">Встаовленн вузлів комерційного обліку спожитої теплової енергії для опалення житлових будинків </t>
  </si>
  <si>
    <t>Виготовлення проектно-кошторисної документації по впровадженню заходу по перепідключенню котельні №8 м-н Шахтарський на котельню №1 м-н Лазурний</t>
  </si>
  <si>
    <t xml:space="preserve">Виготовлення проектно-кошторисної документації по впровадженню заходу з закриття котельні №14 вул. Шмідта та передача її навантаження двом модульним газовим котельням </t>
  </si>
  <si>
    <t>Цілі 3. Ефективне управління та безпека в умовах зовнішніх і внутрішніх викликів</t>
  </si>
  <si>
    <t>2.20. Розвиток комунальної та соціальної інфраструктури</t>
  </si>
  <si>
    <t>3.2.1. Підвищення якості та доступності адміністративних та соціалних послуг</t>
  </si>
  <si>
    <t>Функціонування КП "Управлвння капітального будівництва" Покровської міської  ради</t>
  </si>
  <si>
    <t>КП "УКБ" ПМР</t>
  </si>
  <si>
    <t>Кількість підприємств</t>
  </si>
  <si>
    <t>4</t>
  </si>
  <si>
    <t>6</t>
  </si>
  <si>
    <t>7</t>
  </si>
  <si>
    <t>8</t>
  </si>
  <si>
    <t>9</t>
  </si>
  <si>
    <t>10</t>
  </si>
  <si>
    <t>11</t>
  </si>
  <si>
    <t>2.21. Розвиток територіальної громади</t>
  </si>
  <si>
    <t>3.2.1. Підвищення якості та доступності адміністративних та соціальних послуг</t>
  </si>
  <si>
    <t>Підвищення рівня фахової підготовки посадових осіб органів місцевого самоврядування, депутатського корпусу, громадських активістів</t>
  </si>
  <si>
    <t>за потребою</t>
  </si>
  <si>
    <t>Прийняття участі у навчальних заходах, підвищення рівня кваліфікації співробітників ЦНАП</t>
  </si>
  <si>
    <t>ЦНАП</t>
  </si>
  <si>
    <t>Чисельність працівників</t>
  </si>
  <si>
    <t xml:space="preserve">Надання якісних адміністративних послуг </t>
  </si>
  <si>
    <t xml:space="preserve">Розробка Плану заходів на 2022-2027 роки з реалізації Стратегії розвитку
Покровської міської територіальної громади Донецької області до 2030 року
</t>
  </si>
  <si>
    <t>Кількість розроблених документів стратегічного планування</t>
  </si>
  <si>
    <t>Функціонування КУ "Агентство розвитку громади"</t>
  </si>
  <si>
    <t>Покровська міська рада 
КУ "Агентство розвитку громади"</t>
  </si>
  <si>
    <t xml:space="preserve">Функціонування координаційного комітету самоорганізації населення </t>
  </si>
  <si>
    <t>Покровська міська рада, Покровський комітет самоорганізації населення</t>
  </si>
  <si>
    <t>Членські внески до ВАОМС "Асоціація міст України"</t>
  </si>
  <si>
    <t xml:space="preserve">Покровська міська рада </t>
  </si>
  <si>
    <t>Членські внески</t>
  </si>
  <si>
    <t>2.22. Заходи, пов’язані з наслідками проведення ООС, АТО на території громади. Підтримка внутрішньо переміщених осіб</t>
  </si>
  <si>
    <r>
      <rPr>
        <i/>
        <sz val="12"/>
        <rFont val="Times New Roman"/>
        <family val="1"/>
        <charset val="204"/>
      </rPr>
      <t>Інші завдання:</t>
    </r>
    <r>
      <rPr>
        <sz val="12"/>
        <rFont val="Times New Roman"/>
        <family val="1"/>
        <charset val="204"/>
      </rPr>
      <t xml:space="preserve"> Створити систему психологічної, соціальної та фізичної реабілітації для населення, яке постраждало внаслідок проведення конфлікту. Підтримувати воїнів АТО та учасникыв ООС та їх сім’ї</t>
    </r>
  </si>
  <si>
    <t>Надання послуг соціальної та професійної адаптації</t>
  </si>
  <si>
    <t>кількість осіб, яким надано послуги з адаптації</t>
  </si>
  <si>
    <t>Надання послуг психологічної реабілітації</t>
  </si>
  <si>
    <t>кількість осіб, яким надано послуги з реабілітації</t>
  </si>
  <si>
    <t>Надання соціальних пільг учасникам операції об'єднаних сил та учасників АТО</t>
  </si>
  <si>
    <t>Покровська міська рада.
УСЗН</t>
  </si>
  <si>
    <t>кількість осіб, яким надано соціальні пільги</t>
  </si>
  <si>
    <t xml:space="preserve">5 учасників АТО </t>
  </si>
  <si>
    <t>Надання матеріальної допомоги учасникам бойових дій з числа  учасників АТО/ООС  та членам сімей загиблих до Дня незалежності України</t>
  </si>
  <si>
    <t>690 осіб</t>
  </si>
  <si>
    <t>Забезпечення санаторно-курортним лікуванням учасників бойових дій, осіб з інвалідністю внаслідок участі в ООС/ АТО.</t>
  </si>
  <si>
    <t>кількість осіб, які забезпечені санітарно-курортним лікування</t>
  </si>
  <si>
    <t>2 особи</t>
  </si>
  <si>
    <t>Виплата грошової  компенсації вартості проїзду особам з інвалідністю внаслідок війни із числа учасників АТО</t>
  </si>
  <si>
    <t>кількість осіб, яким надано компенсацію за проїзд</t>
  </si>
  <si>
    <r>
      <rPr>
        <i/>
        <sz val="12"/>
        <rFont val="Times New Roman"/>
        <family val="1"/>
        <charset val="204"/>
      </rPr>
      <t xml:space="preserve">Інші завдання:  </t>
    </r>
    <r>
      <rPr>
        <sz val="12"/>
        <rFont val="Times New Roman"/>
        <family val="1"/>
        <charset val="204"/>
      </rPr>
      <t xml:space="preserve">        Підтримка ВПО</t>
    </r>
  </si>
  <si>
    <t xml:space="preserve">Надання щомісячної адресної допомоги переселенцям для покриття витрат на проживання, в т.ч. оплату житлово-комунальних послуг </t>
  </si>
  <si>
    <t>кількість осіб, яким надано адресну допомогу</t>
  </si>
  <si>
    <t>2 206 осіб</t>
  </si>
  <si>
    <t xml:space="preserve">Надання довідок  внутрішньо переміщеним особам, які прибули до м. Покровська
</t>
  </si>
  <si>
    <t>кількість осіб, яким надано допоогу</t>
  </si>
  <si>
    <t>17 000 осіб</t>
  </si>
  <si>
    <t xml:space="preserve">Надання одноразової грошової допомоги внутрішньо переміщеним особам </t>
  </si>
  <si>
    <t>кількість осіб, яким надано грошову допомогу</t>
  </si>
  <si>
    <t>47 ВПО</t>
  </si>
  <si>
    <t>Розділ 2.23. Впровадження заходів територіального планування</t>
  </si>
  <si>
    <t>3.4.3. Розвиток системи просторового планування з використанням електроних ресурсів</t>
  </si>
  <si>
    <t>Виготовлення у цифровій формі топографічної основи територій Покровської міської територіальної громади (створення планово-картографічних матеріалів) із застосуванням геоінформаційних технологій</t>
  </si>
  <si>
    <t>кількість отриманих документів</t>
  </si>
  <si>
    <t>Ціль 4. Екологічна безпека та збалансоване природокористування</t>
  </si>
  <si>
    <t>2.24. Охорона навколишнього природного середовища</t>
  </si>
  <si>
    <t>4.1.4. Зниження навантаження на атмосферне повітря</t>
  </si>
  <si>
    <t xml:space="preserve">Проведення робіт з інвентаризації джерел забруднення навколишнього природного середовища  </t>
  </si>
  <si>
    <t>Відділ освіти Покрвоської міської ради</t>
  </si>
  <si>
    <t>кількість закладів</t>
  </si>
  <si>
    <t>9 закладів</t>
  </si>
  <si>
    <t>Заходи з озеленення  населених пунктів громади, а саме м. Покровськ, м.Родинське, смт.Шевченко\</t>
  </si>
  <si>
    <t xml:space="preserve">Житлово-комунальний відділ Покровської міської ради </t>
  </si>
  <si>
    <t>кількість садженців</t>
  </si>
  <si>
    <t>200 одиниць</t>
  </si>
  <si>
    <t xml:space="preserve">Заходи з озеленення населених пунктів громади у тому числі інвентаризація зелених насаджень: вул. Захисників України - 7,6 км; вул. Шосейна - вул. Добропільська - вул. Вербицького - 8,4 км; вул. Прокоф'єва - 4,7 км.  </t>
  </si>
  <si>
    <t xml:space="preserve">паспортизація зелених насаджень на території м.Покровськ </t>
  </si>
  <si>
    <t>20,7 км</t>
  </si>
  <si>
    <t xml:space="preserve"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фонду, зокрема розробка проєкту місцевої схеми формування екологічної мережі </t>
  </si>
  <si>
    <t>Житлово-комунальний відділ Покровської міської ради</t>
  </si>
  <si>
    <t>кількість розроблених документів</t>
  </si>
  <si>
    <t xml:space="preserve">Придбання контейнерів для забезпечення екологічно безпечного збирання, перевезення, зберігання, оброблення, утилізації небезпечних відходів у складі побутових (використані елементи живлення та люмінісцентні лампи) </t>
  </si>
  <si>
    <t>КП "Багатогалузеве комунальне господарство" м.Покровськ</t>
  </si>
  <si>
    <t>кількість одиниць, придбаних контейнерів</t>
  </si>
  <si>
    <t>2 од.</t>
  </si>
  <si>
    <t xml:space="preserve"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у тому числі непридатних або заборонених до використання хімічних засобів захисту рослин, твердого ракетного палива </t>
  </si>
  <si>
    <t xml:space="preserve">збирання, зберігання, перевезення небезпечних відходів. </t>
  </si>
  <si>
    <t xml:space="preserve"> 100 кг</t>
  </si>
  <si>
    <t xml:space="preserve">Функціонування державної системи моніторингу навколишнього природного середовища  </t>
  </si>
  <si>
    <t>кількість виїздів</t>
  </si>
  <si>
    <t xml:space="preserve">Проведення заходів щодо пропаганди охорони навколишнього природного середовища </t>
  </si>
  <si>
    <t xml:space="preserve">Кількість заходів </t>
  </si>
  <si>
    <t>2.25. Енергозабезпечення та енергоефективність</t>
  </si>
  <si>
    <t>4.3.1. Забезпечення справедливої трансформації вугільної галузі та підвищення ефективності управління традиційними енергетичними ресурсами</t>
  </si>
  <si>
    <t>Проходження навчання міжнародного стандарту енергоменеджменту ISO 50001.</t>
  </si>
  <si>
    <t>Кількість осіб</t>
  </si>
  <si>
    <t>Реалізація Програми відшкодування відсоткових ставок за залученими в фінансових установах кредитами на заходи з підвищення енергоефективності, що надаються обєднанням співвласників багатоквартирних будинків, житлово-будівельним кооперативам та фізичним особам на 2016-2025 роки.</t>
  </si>
  <si>
    <t>Кількість договорів</t>
  </si>
  <si>
    <t>Популяризація енергозбереження серед населення</t>
  </si>
  <si>
    <t>Кількість проведених заходів</t>
  </si>
  <si>
    <t>Фінансове забезпечення
заходів Програми економічного і соціального розвитку   на 2022 рік</t>
  </si>
  <si>
    <t>тис.грн</t>
  </si>
  <si>
    <t>Напрями реалізації заходів</t>
  </si>
  <si>
    <t>Витрати на реалізацію</t>
  </si>
  <si>
    <t>всього</t>
  </si>
  <si>
    <t>державного бюджет</t>
  </si>
  <si>
    <t>2.1. Промисловий комплекс</t>
  </si>
  <si>
    <t>2.3. Розвиток зовнішньоекономічної діяльності, міжнародної співпраці</t>
  </si>
  <si>
    <t>2.4. Інвестиційна діяльність та розвиток інфраструктури</t>
  </si>
  <si>
    <t>2.5. Інформаційна діяльність та комунікація з громадкістю</t>
  </si>
  <si>
    <t>2.6. Розвиток підприємницької діяльності</t>
  </si>
  <si>
    <t>2.7. Ринок праці</t>
  </si>
  <si>
    <t>2.8. Розвиток внутрішньої торгівлі та надання побутових послуг населенню. Захист прав споживачів</t>
  </si>
  <si>
    <t>2.10. Освіта</t>
  </si>
  <si>
    <t>2.11. Підтримка сім'ї, дітей та молоді</t>
  </si>
  <si>
    <t xml:space="preserve">2.13. Фізичне виховання та спорт </t>
  </si>
  <si>
    <t>2.14. Культура і туризм</t>
  </si>
  <si>
    <t>2.16. Захист прав і свобод громадян</t>
  </si>
  <si>
    <t>2.17. Соціальне захист населення</t>
  </si>
  <si>
    <t>2.22. Заходи, пов'язані з наслідками проведення ООС, АТО на території громади. Підтримка внутрішньо переміщених осіб</t>
  </si>
  <si>
    <t>2.23. Впровадження заходів територіального планування</t>
  </si>
  <si>
    <t>ВСЬОГО:</t>
  </si>
  <si>
    <t>Придбання  зупиночних павільйонів</t>
  </si>
  <si>
    <t>Придбання фарби для дорожньої розмітки</t>
  </si>
  <si>
    <t>Придбання дорожніх знаків та матеріалів для їх встановлення</t>
  </si>
  <si>
    <t>Придбання ріжучого плотеру</t>
  </si>
  <si>
    <t>Заходи щодо запобігання занесенню і поширенню на території України гострої респіраторної хвороби COVID-19, спричиненої коронавірусом SARS-CoV-2</t>
  </si>
  <si>
    <t>медичні засоби</t>
  </si>
  <si>
    <t>100 відсотків</t>
  </si>
  <si>
    <t>Реалізація заходів Програми надання медичних послуг дітям-сиротам, дітям, позбавленим
батьківського піклування, та дітям, які опинились в складних життєвих обставинах, у
Покровській міській територіальній громаді на 2021-2023 роки</t>
  </si>
  <si>
    <t>кількість дітей</t>
  </si>
  <si>
    <t>12 осіб</t>
  </si>
  <si>
    <t>Виплата премії працівникам лікарень з нагоди "Дня медичного працівника"</t>
  </si>
  <si>
    <t>20.</t>
  </si>
  <si>
    <t>кількість осіб</t>
  </si>
  <si>
    <t>Послуги з проведення обов'язкових періодичних профілактичних медичних оглядів</t>
  </si>
  <si>
    <t>кількість осіб, яким надано послугу</t>
  </si>
  <si>
    <t>62 особи</t>
  </si>
  <si>
    <t>Придбання костюмів для творчих колективів</t>
  </si>
  <si>
    <t>кількість придбаних костюмів</t>
  </si>
  <si>
    <t>Реалізація протипожежних заходів</t>
  </si>
  <si>
    <t>Реалізація заходіва з підвищення безпеки міста</t>
  </si>
  <si>
    <t>Відділ освіти КП "Муніціпальна служба правопорядку"</t>
  </si>
  <si>
    <t>кіцлькість формувань</t>
  </si>
  <si>
    <t>Надання пільг на оплату житловокомунальних послуг особам з інвалідністю по зору 1 та 2 груп, а також дітям з інвалідністю по зору*</t>
  </si>
  <si>
    <t>Надання пільгового медичного обслуговування осіб, які постраждали внаслідок Чорнобильської катастрофи *</t>
  </si>
  <si>
    <t>Забезпечення компенсаційних виплат особам з інвалідністю на бензин, ремонт і техобслуговування автомобілів, мотоколясок і на транспортне обслуговування *</t>
  </si>
  <si>
    <t>Надання щомісячної допомоги здобувачам освіти закладів професійної (професійно-технічної) освіти, закладів фахової передвищої освіти, закладів вищої освіти з числа дітей-сиріт та дітей, позбавлених батьківського піклування, які перебувають на повному державному забезпеченні*</t>
  </si>
  <si>
    <t>Забезпечення виплати матеріальної допомоги постраждалим внаслідок Чорнобильської катастрофи*</t>
  </si>
  <si>
    <t>ЖКВ, КП "Покровська ритуальна служба"</t>
  </si>
  <si>
    <t>Забезпечення оздоровлення дітей, які потребують особливої соціальної уваги та підтримки, та дітей, які виховуються в сім'ях с дітьми (відшкодування повної або часткової вартості путівок)</t>
  </si>
  <si>
    <t>кількість осіб, яким надані пільги</t>
  </si>
  <si>
    <t>кількість осіб, яким надано пільгу</t>
  </si>
  <si>
    <t>кількість осіб, яким надана компенсація</t>
  </si>
  <si>
    <t>кількість осіб, яким надано допомогу</t>
  </si>
  <si>
    <t>118 осіб</t>
  </si>
  <si>
    <t>кількість осіб, яким надано послуги з перевезення</t>
  </si>
  <si>
    <t>21 особа</t>
  </si>
  <si>
    <r>
      <t>Інше завдання:</t>
    </r>
    <r>
      <rPr>
        <sz val="12"/>
        <rFont val="Times New Roman"/>
        <family val="1"/>
        <charset val="204"/>
      </rPr>
      <t xml:space="preserve"> Оздоровлення та відпочинок дітей</t>
    </r>
  </si>
  <si>
    <t>Внески до статутного капіталу - водопостачання та водовідведення</t>
  </si>
  <si>
    <t>Житлово-комунальний відділ
КП "Покровськводоканал"</t>
  </si>
  <si>
    <t>Внески до статутного капіталу - оплата заборгованості минулих років</t>
  </si>
  <si>
    <t>Внески до статутного капіталу - очистка резервуарів на КНС</t>
  </si>
  <si>
    <t>Внески до статутного капіталу - розробка нормативів</t>
  </si>
  <si>
    <t>Внески до статутного капіталу - матеріали для виконання ремонту водопровідних мереж</t>
  </si>
  <si>
    <t>Внески до статутного капіталу - придбання електричного інструменту</t>
  </si>
  <si>
    <t xml:space="preserve">Внески до статутного капіталу - придбання ультразвукового, багатоканального двониткового вузлу обліку води на північному та західному водоводі </t>
  </si>
  <si>
    <t xml:space="preserve">Внески до статутного капіталу - виконання будівельних робіт ПНС на трубопроводі по вул.Захисники України для забезпечення якісним водопостачанням району вулиці Перше Травня м.Покровськ Донецької області </t>
  </si>
  <si>
    <t xml:space="preserve">Внески до статутного капіталу - розробка проєктно-кошторисної документації на виконання будівельних робіт ПНС на трубопроводі по вул.Захисники України для забезпечення якісним водопостачанням району вулиці Перше Травня м.Покровськ Донецької області </t>
  </si>
  <si>
    <t>Придбання у комунальну власність  житла для надання в тимчасове користування внутрішньо переміщеним особам</t>
  </si>
  <si>
    <t>Капітальний ремонт по заміні засклених віконних рам блоками з металопластику</t>
  </si>
  <si>
    <t>Капітальний ремонт балконів житлових будинків (в т.ч. розробка ПКД)</t>
  </si>
  <si>
    <t>Розробка проєктно-кошторисної документації</t>
  </si>
  <si>
    <t xml:space="preserve"> КП "Багатопрофільне комунальне підприємство"</t>
  </si>
  <si>
    <t>Житлово-комунальний відділ, КП "Багатопрофільне комунальне підприємство"</t>
  </si>
  <si>
    <t>Поточний ремонт доріг</t>
  </si>
  <si>
    <t>Поточний ремонт доріг - відсипка</t>
  </si>
  <si>
    <t>Ремонт тротуарів</t>
  </si>
  <si>
    <t>Зимове утримання доріг</t>
  </si>
  <si>
    <t>Заробітна плата та нарахування на неї</t>
  </si>
  <si>
    <t>Зовнішнє освітлення</t>
  </si>
  <si>
    <t>Житлово-комунальний відділ
КП "Багатопрофільне комунальне підприємство"</t>
  </si>
  <si>
    <t>Матеріали для благоустрою</t>
  </si>
  <si>
    <t>Послуги з відлову безпритульних тварин</t>
  </si>
  <si>
    <t>Встановлення та обслуговування вузлів обліку енергоносіїв</t>
  </si>
  <si>
    <t>Ремонт та обслуговування транспортних засобів</t>
  </si>
  <si>
    <t>Благоустрій територій</t>
  </si>
  <si>
    <t>Реалізація програми "Затишний двір"</t>
  </si>
  <si>
    <t>Придбання громадських туалетів</t>
  </si>
  <si>
    <t>Капітальний ремонт покрівлі за адресою вул.Степана Бовкуна, буд.6 м.Покровськ Донецької області</t>
  </si>
  <si>
    <t>Капітальний ремонт приміщення за адресою вул.Шахтарської Слави, буд.40 м.Родинське Донецької області</t>
  </si>
  <si>
    <t>Внески до статутного капіталу - природний газ</t>
  </si>
  <si>
    <t>Житлово-комунальний відділ
КП "Покровсьтепломережа"</t>
  </si>
  <si>
    <t>Внески до статутного капіталу - матеріали для виконання ремонту теплових мереж</t>
  </si>
  <si>
    <t>Внески до статутного капіталу - паливно-мастильні матеріали</t>
  </si>
  <si>
    <t>Внески до статутного капіталу - вугілля, брикети</t>
  </si>
  <si>
    <t xml:space="preserve">Внески до статутного капіталу - придбання та встановлення вузлів обліку на відпуск теплової енергії на котельнях підприємства </t>
  </si>
  <si>
    <t>Внески до статутного капіталу - ремонт покрівлі адміністративного корпусу за адресою вул.Захисників України буд.4а м.Покровськ Донецької області</t>
  </si>
  <si>
    <t>Внески до статутного капіталу - ремонт димової труби котельні №1 м-н "Лазурний" м.Покровськ Донецької області</t>
  </si>
  <si>
    <t>Внески до статутного капіталу - розробка проєктно-кошторисної документації по перепідключенню теплового навантаження котельні 17 вул.Захисників України на котельню №16 вул.Лізи Чайкіної м.Покровськ Донецької області</t>
  </si>
  <si>
    <t>Внески до статутного капіталу - розробка проєктно-кошторисної документації  проєктів, які підлягають фінансуванню по програмі "DANIDA"</t>
  </si>
  <si>
    <t>Внески до статутного капіталу - реконструкція котельні №10 м. Родинське по заміні існуючих котлів НІКА1,25</t>
  </si>
  <si>
    <t>Розробка проєктно-кошторисної документації по об'єкту: "Реконструкція загальноосвітньої школи І-ІІІ ступенів №14 Покровської міської ради Донецької області, розташованої за адресою: 85300, Донецька обл. м.Покровськ, вул. Шмідта, 194"</t>
  </si>
  <si>
    <t>Коригування проєктно-кошторисної документації по об'єкту: "Будівництво приміщення для розміщення амбулаторії №7 КМУ «ЦПМСД» м. Покровськ, розташованої за адресою: Донецька область, м. Покровськ, вул. О. Невського, буд. 1. Коригування"</t>
  </si>
  <si>
    <t>Коригування проєктно-кошторисної документації по об'єкту: "Прибудова до адміністративних будівель під центр надання адміністративних послуг на площі Шибанкова, 11 м. Покровськ Донецької області. Коригування"</t>
  </si>
  <si>
    <t>Розробка проєктно-кошторисної документації по об'єкту: "Відновлення елементів благоустрою в'їзної групи на перехресті вулиць Захисників України та Шосейна в м. Покровськ Донецької області"</t>
  </si>
  <si>
    <t>Розробка проєктно-кошторисної документації по об'єкту: "Відновлення елементів благоустрою в'їзної групи по вулиці Захисникуів України в районі заводу "Буддеталь" м. Покровськ Донецької області"</t>
  </si>
  <si>
    <t>Розробка проєктно-кошторисної документації по об'єкту: "Відновлення елементів благоустрою скверу Соборний м. Покровськ Донецької області"</t>
  </si>
  <si>
    <t>Розробка проєктно-кошторисної документації по об'єкту: "Відновлення елементів благоустрою з улаштуванням автопарковки парку Ювілейний м. Покровськ Донецької області"</t>
  </si>
  <si>
    <t>Розробка проєктно-кошторисної документації по об'єкту: "Відновлення елементів благоустрою та встановлення пам’ятника Захисників по вулиці Меморіальна м. Покровськ Донецької області"</t>
  </si>
  <si>
    <t>Коригування проєктно-кошторисної документації по об'єкту: "Капітальний ремонт частини приміщення адміністративної будівлі для розміщення центру надання адміністративних послуг площа Шибанкова, 11, м. Покровськ Донецької області. Коригування."</t>
  </si>
  <si>
    <t>Розробка проєктно-кошторисної документації по об'єкту: "Капітальний ремонт (підсилення стін) будівлі Новотроїцького закладу загальної середньої освіти I-III ступенів Покровської міської ради Донецької області, розташованого за адресою: 85370, Донецька область, Покровський район, с. Новотроїцьке, вул. Шкільна, 11"</t>
  </si>
  <si>
    <t>3</t>
  </si>
  <si>
    <t>кількість об'єктів</t>
  </si>
  <si>
    <t>Реалізація проєктів Громадського бюджету</t>
  </si>
  <si>
    <t>проведення конкурсу</t>
  </si>
  <si>
    <t>На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 
/операції Об′єднаних сил та членам сімей загиблих учасників антитерористичної операції/ 
операції Об′єднаних сил*</t>
  </si>
  <si>
    <t>2.20.  Розвиток комунальної та соціальної інфраструктури</t>
  </si>
  <si>
    <t>кількість зупиночних павільйонів</t>
  </si>
  <si>
    <t>850 шт</t>
  </si>
  <si>
    <t>1 шт.</t>
  </si>
  <si>
    <t>кількість  ріжучого плотеру</t>
  </si>
  <si>
    <t>кількість придбаного комплектуючого обладнання</t>
  </si>
  <si>
    <t>кількість кілограмів придбаної фарби</t>
  </si>
  <si>
    <t xml:space="preserve">Надання інших пільг окремим категоріям громадян </t>
  </si>
  <si>
    <t>квартир</t>
  </si>
  <si>
    <t>ПКД</t>
  </si>
  <si>
    <r>
      <t>м</t>
    </r>
    <r>
      <rPr>
        <sz val="11"/>
        <rFont val="Calibri"/>
        <family val="2"/>
        <charset val="204"/>
      </rPr>
      <t>²</t>
    </r>
  </si>
  <si>
    <t>м²</t>
  </si>
  <si>
    <t>км</t>
  </si>
  <si>
    <r>
      <rPr>
        <i/>
        <sz val="11"/>
        <rFont val="Times New Roman"/>
        <family val="1"/>
        <charset val="204"/>
      </rPr>
      <t xml:space="preserve">Інше завдання: </t>
    </r>
    <r>
      <rPr>
        <sz val="11"/>
        <color indexed="8"/>
        <rFont val="Times New Roman"/>
        <family val="1"/>
        <charset val="204"/>
      </rPr>
      <t xml:space="preserve">Поліпшувати спроможність нових громад з метою покращення управління і надання якісних публічних послуг через відновлення та розвиток інфраструктури надання </t>
    </r>
  </si>
  <si>
    <t>послуг на обласному районному та місцевому рівні</t>
  </si>
  <si>
    <t>49 осіб</t>
  </si>
  <si>
    <t>22 особи</t>
  </si>
  <si>
    <t>27 осіб</t>
  </si>
  <si>
    <t>85 осіб</t>
  </si>
  <si>
    <t>329 осіб</t>
  </si>
  <si>
    <t>штатних одиниць</t>
  </si>
  <si>
    <t>кВт</t>
  </si>
  <si>
    <t>га</t>
  </si>
  <si>
    <t>тварин</t>
  </si>
  <si>
    <t>двори</t>
  </si>
  <si>
    <t>будинок</t>
  </si>
  <si>
    <t>приміщення</t>
  </si>
  <si>
    <t>м</t>
  </si>
  <si>
    <t>будівля</t>
  </si>
  <si>
    <t>об'єкт</t>
  </si>
  <si>
    <t>Функціонування КП "Покровськ-Агро"</t>
  </si>
  <si>
    <t>Департамент ФЕП та УА, КП "Покровськ-Агро"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</si>
</sst>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0.0"/>
    <numFmt numFmtId="167" formatCode="#,##0.00\ _₽"/>
    <numFmt numFmtId="168" formatCode="0.000"/>
    <numFmt numFmtId="169" formatCode="#,##0.000"/>
    <numFmt numFmtId="170" formatCode="#,##0.0_ ;\-#,##0.0\ 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indexed="8"/>
      <name val="Calibri"/>
      <family val="2"/>
      <charset val="1"/>
    </font>
    <font>
      <sz val="9"/>
      <color indexed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i/>
      <sz val="7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sz val="9"/>
      <name val="Calibri"/>
      <family val="2"/>
      <scheme val="minor"/>
    </font>
    <font>
      <sz val="9"/>
      <name val="Times New Roman"/>
      <family val="1"/>
      <charset val="204"/>
    </font>
    <font>
      <sz val="10"/>
      <name val="Calibri"/>
      <family val="2"/>
      <scheme val="minor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name val="Calibri"/>
      <family val="2"/>
      <scheme val="minor"/>
    </font>
    <font>
      <sz val="11"/>
      <name val="Calibri"/>
      <family val="2"/>
      <charset val="204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3" fillId="0" borderId="0"/>
    <xf numFmtId="0" fontId="28" fillId="0" borderId="0"/>
    <xf numFmtId="0" fontId="1" fillId="0" borderId="0"/>
    <xf numFmtId="0" fontId="23" fillId="0" borderId="0"/>
    <xf numFmtId="0" fontId="2" fillId="0" borderId="0"/>
    <xf numFmtId="0" fontId="44" fillId="0" borderId="0"/>
    <xf numFmtId="43" fontId="2" fillId="0" borderId="0" applyFont="0" applyFill="0" applyBorder="0" applyAlignment="0" applyProtection="0"/>
    <xf numFmtId="0" fontId="52" fillId="0" borderId="0"/>
    <xf numFmtId="0" fontId="1" fillId="0" borderId="0"/>
    <xf numFmtId="0" fontId="44" fillId="0" borderId="0"/>
  </cellStyleXfs>
  <cellXfs count="715">
    <xf numFmtId="0" fontId="0" fillId="0" borderId="0" xfId="0"/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vertical="top" wrapText="1"/>
    </xf>
    <xf numFmtId="165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/>
    </xf>
    <xf numFmtId="4" fontId="4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166" fontId="3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vertical="top" wrapText="1"/>
    </xf>
    <xf numFmtId="165" fontId="4" fillId="0" borderId="0" xfId="1" applyNumberFormat="1" applyFont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/>
    </xf>
    <xf numFmtId="0" fontId="6" fillId="0" borderId="1" xfId="1" applyFont="1" applyBorder="1" applyAlignment="1">
      <alignment horizontal="justify" vertical="top" wrapText="1"/>
    </xf>
    <xf numFmtId="0" fontId="4" fillId="0" borderId="4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4" fontId="4" fillId="0" borderId="1" xfId="1" applyNumberFormat="1" applyFont="1" applyBorder="1" applyAlignment="1">
      <alignment horizontal="center" vertical="top"/>
    </xf>
    <xf numFmtId="0" fontId="4" fillId="0" borderId="7" xfId="1" applyFont="1" applyBorder="1" applyAlignment="1">
      <alignment horizontal="justify" vertical="top" wrapText="1"/>
    </xf>
    <xf numFmtId="0" fontId="4" fillId="0" borderId="1" xfId="1" applyFont="1" applyBorder="1" applyAlignment="1">
      <alignment horizontal="center" vertical="top"/>
    </xf>
    <xf numFmtId="0" fontId="7" fillId="0" borderId="1" xfId="1" applyFont="1" applyBorder="1" applyAlignment="1">
      <alignment horizontal="justify" vertical="top" wrapText="1"/>
    </xf>
    <xf numFmtId="4" fontId="4" fillId="0" borderId="2" xfId="1" applyNumberFormat="1" applyFont="1" applyBorder="1" applyAlignment="1">
      <alignment horizontal="center" vertical="top"/>
    </xf>
    <xf numFmtId="0" fontId="7" fillId="0" borderId="4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justify" vertical="top" wrapText="1"/>
    </xf>
    <xf numFmtId="0" fontId="4" fillId="0" borderId="8" xfId="1" applyFont="1" applyBorder="1" applyAlignment="1">
      <alignment horizontal="center" vertical="top"/>
    </xf>
    <xf numFmtId="0" fontId="6" fillId="0" borderId="7" xfId="1" applyFont="1" applyBorder="1" applyAlignment="1">
      <alignment horizontal="justify" vertical="top" wrapText="1"/>
    </xf>
    <xf numFmtId="0" fontId="4" fillId="0" borderId="9" xfId="1" applyFont="1" applyBorder="1" applyAlignment="1">
      <alignment horizontal="center" vertical="top"/>
    </xf>
    <xf numFmtId="4" fontId="4" fillId="0" borderId="7" xfId="1" applyNumberFormat="1" applyFont="1" applyBorder="1" applyAlignment="1">
      <alignment horizontal="center" vertical="top"/>
    </xf>
    <xf numFmtId="0" fontId="6" fillId="0" borderId="7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/>
    </xf>
    <xf numFmtId="0" fontId="4" fillId="0" borderId="6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justify" vertical="top" wrapText="1"/>
    </xf>
    <xf numFmtId="4" fontId="3" fillId="0" borderId="1" xfId="1" applyNumberFormat="1" applyFont="1" applyBorder="1" applyAlignment="1">
      <alignment horizontal="center" vertical="top"/>
    </xf>
    <xf numFmtId="0" fontId="9" fillId="0" borderId="1" xfId="1" applyFont="1" applyBorder="1" applyAlignment="1">
      <alignment horizontal="left" vertical="top" wrapText="1"/>
    </xf>
    <xf numFmtId="0" fontId="3" fillId="0" borderId="1" xfId="1" applyFont="1" applyBorder="1"/>
    <xf numFmtId="0" fontId="2" fillId="0" borderId="0" xfId="1" applyAlignment="1">
      <alignment horizontal="left" vertical="top" wrapText="1"/>
    </xf>
    <xf numFmtId="0" fontId="4" fillId="0" borderId="0" xfId="1" applyFont="1" applyAlignment="1">
      <alignment horizontal="center" vertical="top"/>
    </xf>
    <xf numFmtId="0" fontId="3" fillId="0" borderId="0" xfId="1" applyFont="1" applyAlignment="1">
      <alignment horizontal="justify" vertical="top" wrapText="1"/>
    </xf>
    <xf numFmtId="2" fontId="3" fillId="0" borderId="0" xfId="1" applyNumberFormat="1" applyFont="1" applyAlignment="1">
      <alignment horizontal="center" vertical="top" wrapText="1"/>
    </xf>
    <xf numFmtId="0" fontId="9" fillId="0" borderId="0" xfId="1" applyFont="1" applyAlignment="1">
      <alignment horizontal="left" vertical="top" wrapText="1"/>
    </xf>
    <xf numFmtId="0" fontId="3" fillId="0" borderId="0" xfId="1" applyFont="1"/>
    <xf numFmtId="4" fontId="4" fillId="0" borderId="0" xfId="1" applyNumberFormat="1" applyFont="1" applyAlignment="1">
      <alignment horizontal="center" vertical="top" wrapText="1"/>
    </xf>
    <xf numFmtId="0" fontId="4" fillId="0" borderId="5" xfId="1" applyFont="1" applyBorder="1" applyAlignment="1">
      <alignment vertical="top" wrapText="1"/>
    </xf>
    <xf numFmtId="49" fontId="4" fillId="0" borderId="1" xfId="1" applyNumberFormat="1" applyFont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center" vertical="top" wrapText="1"/>
    </xf>
    <xf numFmtId="0" fontId="2" fillId="0" borderId="6" xfId="1" applyBorder="1" applyAlignment="1">
      <alignment vertical="top" wrapText="1"/>
    </xf>
    <xf numFmtId="0" fontId="2" fillId="0" borderId="7" xfId="1" applyBorder="1" applyAlignment="1">
      <alignment vertical="top" wrapText="1"/>
    </xf>
    <xf numFmtId="0" fontId="2" fillId="0" borderId="7" xfId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7" fillId="0" borderId="1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top"/>
    </xf>
    <xf numFmtId="0" fontId="10" fillId="2" borderId="1" xfId="1" applyFont="1" applyFill="1" applyBorder="1" applyAlignment="1">
      <alignment horizontal="justify" vertical="top" wrapText="1"/>
    </xf>
    <xf numFmtId="0" fontId="10" fillId="2" borderId="1" xfId="1" applyFont="1" applyFill="1" applyBorder="1" applyAlignment="1">
      <alignment horizontal="center" vertical="top" wrapText="1"/>
    </xf>
    <xf numFmtId="166" fontId="11" fillId="2" borderId="1" xfId="1" applyNumberFormat="1" applyFont="1" applyFill="1" applyBorder="1" applyAlignment="1">
      <alignment horizontal="center" vertical="top"/>
    </xf>
    <xf numFmtId="0" fontId="12" fillId="2" borderId="1" xfId="1" applyFont="1" applyFill="1" applyBorder="1" applyAlignment="1">
      <alignment horizontal="center" vertical="top" wrapText="1"/>
    </xf>
    <xf numFmtId="167" fontId="13" fillId="2" borderId="1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3" borderId="0" xfId="1" applyFont="1" applyFill="1" applyAlignment="1">
      <alignment horizontal="left" vertical="top" wrapText="1"/>
    </xf>
    <xf numFmtId="0" fontId="4" fillId="3" borderId="0" xfId="1" applyFont="1" applyFill="1" applyAlignment="1">
      <alignment vertical="top" wrapText="1"/>
    </xf>
    <xf numFmtId="168" fontId="10" fillId="2" borderId="1" xfId="1" applyNumberFormat="1" applyFont="1" applyFill="1" applyBorder="1" applyAlignment="1">
      <alignment horizontal="center" vertical="top"/>
    </xf>
    <xf numFmtId="0" fontId="4" fillId="0" borderId="4" xfId="1" applyFont="1" applyBorder="1" applyAlignment="1">
      <alignment horizontal="center" vertical="top" wrapText="1"/>
    </xf>
    <xf numFmtId="165" fontId="3" fillId="0" borderId="1" xfId="1" applyNumberFormat="1" applyFont="1" applyBorder="1" applyAlignment="1">
      <alignment horizontal="center" vertical="top" wrapText="1"/>
    </xf>
    <xf numFmtId="0" fontId="10" fillId="2" borderId="1" xfId="1" applyFont="1" applyFill="1" applyBorder="1" applyAlignment="1">
      <alignment horizontal="left" vertical="top" wrapText="1"/>
    </xf>
    <xf numFmtId="165" fontId="3" fillId="2" borderId="1" xfId="1" applyNumberFormat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3" fillId="3" borderId="0" xfId="1" applyFont="1" applyFill="1" applyAlignment="1">
      <alignment horizontal="center" vertical="top" wrapText="1"/>
    </xf>
    <xf numFmtId="0" fontId="3" fillId="3" borderId="0" xfId="1" applyFont="1" applyFill="1" applyAlignment="1">
      <alignment horizontal="left" vertical="top" wrapText="1"/>
    </xf>
    <xf numFmtId="0" fontId="3" fillId="3" borderId="0" xfId="1" applyFont="1" applyFill="1" applyAlignment="1">
      <alignment vertical="top" wrapText="1"/>
    </xf>
    <xf numFmtId="4" fontId="9" fillId="2" borderId="1" xfId="1" applyNumberFormat="1" applyFont="1" applyFill="1" applyBorder="1" applyAlignment="1">
      <alignment horizontal="center" vertical="top"/>
    </xf>
    <xf numFmtId="168" fontId="4" fillId="0" borderId="1" xfId="1" applyNumberFormat="1" applyFont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0" fontId="6" fillId="4" borderId="5" xfId="1" applyFont="1" applyFill="1" applyBorder="1" applyAlignment="1">
      <alignment vertical="top" wrapText="1"/>
    </xf>
    <xf numFmtId="0" fontId="4" fillId="4" borderId="1" xfId="1" applyFont="1" applyFill="1" applyBorder="1" applyAlignment="1">
      <alignment vertical="top" wrapText="1"/>
    </xf>
    <xf numFmtId="0" fontId="4" fillId="0" borderId="1" xfId="1" applyFont="1" applyBorder="1" applyAlignment="1" applyProtection="1">
      <alignment horizontal="left" vertical="top" wrapText="1"/>
      <protection locked="0"/>
    </xf>
    <xf numFmtId="0" fontId="6" fillId="4" borderId="6" xfId="1" applyFont="1" applyFill="1" applyBorder="1" applyAlignment="1">
      <alignment vertical="top" wrapText="1"/>
    </xf>
    <xf numFmtId="0" fontId="4" fillId="4" borderId="1" xfId="1" applyFont="1" applyFill="1" applyBorder="1" applyAlignment="1">
      <alignment horizontal="left" vertical="top" wrapText="1"/>
    </xf>
    <xf numFmtId="0" fontId="4" fillId="4" borderId="1" xfId="1" applyFont="1" applyFill="1" applyBorder="1" applyAlignment="1">
      <alignment horizontal="center" vertical="top" wrapText="1"/>
    </xf>
    <xf numFmtId="0" fontId="6" fillId="4" borderId="1" xfId="1" applyFont="1" applyFill="1" applyBorder="1" applyAlignment="1">
      <alignment horizontal="left" vertical="top" wrapText="1"/>
    </xf>
    <xf numFmtId="0" fontId="6" fillId="4" borderId="7" xfId="1" applyFont="1" applyFill="1" applyBorder="1" applyAlignment="1">
      <alignment vertical="top" wrapText="1"/>
    </xf>
    <xf numFmtId="4" fontId="3" fillId="4" borderId="1" xfId="1" applyNumberFormat="1" applyFont="1" applyFill="1" applyBorder="1" applyAlignment="1">
      <alignment horizontal="center" vertical="top" wrapText="1"/>
    </xf>
    <xf numFmtId="168" fontId="4" fillId="4" borderId="1" xfId="1" applyNumberFormat="1" applyFont="1" applyFill="1" applyBorder="1" applyAlignment="1">
      <alignment horizontal="center" vertical="top" wrapText="1"/>
    </xf>
    <xf numFmtId="169" fontId="4" fillId="4" borderId="1" xfId="1" applyNumberFormat="1" applyFont="1" applyFill="1" applyBorder="1" applyAlignment="1">
      <alignment horizontal="center" vertical="top" wrapText="1"/>
    </xf>
    <xf numFmtId="0" fontId="6" fillId="4" borderId="1" xfId="1" applyFont="1" applyFill="1" applyBorder="1" applyAlignment="1">
      <alignment horizontal="center" vertical="top" wrapText="1"/>
    </xf>
    <xf numFmtId="169" fontId="4" fillId="0" borderId="1" xfId="1" applyNumberFormat="1" applyFont="1" applyBorder="1" applyAlignment="1">
      <alignment horizontal="center" vertical="top" wrapText="1"/>
    </xf>
    <xf numFmtId="4" fontId="6" fillId="4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169" fontId="3" fillId="0" borderId="1" xfId="1" applyNumberFormat="1" applyFont="1" applyBorder="1" applyAlignment="1">
      <alignment horizontal="center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top" wrapText="1"/>
    </xf>
    <xf numFmtId="0" fontId="4" fillId="0" borderId="4" xfId="1" applyFont="1" applyBorder="1" applyAlignment="1">
      <alignment vertical="top" wrapText="1"/>
    </xf>
    <xf numFmtId="0" fontId="3" fillId="0" borderId="7" xfId="1" applyFont="1" applyBorder="1" applyAlignment="1">
      <alignment horizontal="left" vertical="top" wrapText="1"/>
    </xf>
    <xf numFmtId="3" fontId="4" fillId="2" borderId="1" xfId="1" applyNumberFormat="1" applyFont="1" applyFill="1" applyBorder="1" applyAlignment="1">
      <alignment horizontal="center" vertical="top" wrapText="1"/>
    </xf>
    <xf numFmtId="0" fontId="4" fillId="0" borderId="7" xfId="1" applyFont="1" applyBorder="1" applyAlignment="1">
      <alignment vertical="top" wrapText="1"/>
    </xf>
    <xf numFmtId="9" fontId="4" fillId="2" borderId="1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horizontal="left" vertical="top"/>
    </xf>
    <xf numFmtId="0" fontId="4" fillId="2" borderId="0" xfId="1" applyFont="1" applyFill="1" applyAlignment="1">
      <alignment horizontal="center" vertical="top" wrapText="1"/>
    </xf>
    <xf numFmtId="0" fontId="4" fillId="2" borderId="0" xfId="1" applyFont="1" applyFill="1" applyAlignment="1">
      <alignment horizontal="center" vertical="top"/>
    </xf>
    <xf numFmtId="0" fontId="4" fillId="0" borderId="7" xfId="1" applyFont="1" applyBorder="1" applyAlignment="1">
      <alignment horizontal="center" vertical="top" wrapText="1"/>
    </xf>
    <xf numFmtId="3" fontId="4" fillId="0" borderId="7" xfId="1" applyNumberFormat="1" applyFont="1" applyBorder="1" applyAlignment="1">
      <alignment horizontal="center" vertical="top" wrapText="1"/>
    </xf>
    <xf numFmtId="0" fontId="4" fillId="0" borderId="11" xfId="1" applyFont="1" applyBorder="1" applyAlignment="1">
      <alignment vertical="top" wrapText="1"/>
    </xf>
    <xf numFmtId="165" fontId="4" fillId="0" borderId="1" xfId="1" applyNumberFormat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4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4" fontId="4" fillId="0" borderId="1" xfId="2" applyNumberFormat="1" applyFont="1" applyFill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horizontal="center" vertical="top" wrapText="1"/>
    </xf>
    <xf numFmtId="0" fontId="4" fillId="0" borderId="6" xfId="1" applyFont="1" applyBorder="1" applyAlignment="1">
      <alignment vertical="top" wrapText="1"/>
    </xf>
    <xf numFmtId="0" fontId="17" fillId="0" borderId="0" xfId="1" applyFont="1" applyAlignment="1">
      <alignment horizontal="center"/>
    </xf>
    <xf numFmtId="0" fontId="4" fillId="0" borderId="0" xfId="1" applyFont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10" fillId="0" borderId="7" xfId="1" applyFont="1" applyBorder="1" applyAlignment="1">
      <alignment horizontal="center"/>
    </xf>
    <xf numFmtId="0" fontId="4" fillId="0" borderId="0" xfId="1" applyFont="1" applyAlignment="1">
      <alignment horizontal="justify" vertical="top" wrapText="1"/>
    </xf>
    <xf numFmtId="166" fontId="4" fillId="0" borderId="0" xfId="1" applyNumberFormat="1" applyFont="1" applyAlignment="1">
      <alignment horizontal="center" vertical="top" wrapText="1"/>
    </xf>
    <xf numFmtId="166" fontId="4" fillId="0" borderId="0" xfId="1" applyNumberFormat="1" applyFont="1" applyAlignment="1">
      <alignment horizontal="center" vertical="top"/>
    </xf>
    <xf numFmtId="0" fontId="10" fillId="0" borderId="0" xfId="1" applyFont="1" applyAlignment="1">
      <alignment horizontal="left" vertical="top" wrapText="1"/>
    </xf>
    <xf numFmtId="0" fontId="12" fillId="0" borderId="0" xfId="1" applyFont="1" applyAlignment="1">
      <alignment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top" wrapText="1"/>
    </xf>
    <xf numFmtId="0" fontId="20" fillId="0" borderId="1" xfId="1" applyFont="1" applyBorder="1" applyAlignment="1">
      <alignment vertical="top" wrapText="1"/>
    </xf>
    <xf numFmtId="0" fontId="20" fillId="0" borderId="8" xfId="1" applyFont="1" applyBorder="1" applyAlignment="1">
      <alignment vertical="top" wrapText="1"/>
    </xf>
    <xf numFmtId="0" fontId="20" fillId="0" borderId="7" xfId="1" applyFont="1" applyBorder="1" applyAlignment="1">
      <alignment vertical="top" wrapText="1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top" wrapText="1"/>
    </xf>
    <xf numFmtId="4" fontId="4" fillId="0" borderId="7" xfId="1" applyNumberFormat="1" applyFont="1" applyBorder="1" applyAlignment="1">
      <alignment horizontal="center" vertical="top" wrapText="1"/>
    </xf>
    <xf numFmtId="4" fontId="3" fillId="0" borderId="7" xfId="1" applyNumberFormat="1" applyFont="1" applyBorder="1" applyAlignment="1">
      <alignment horizontal="center" vertical="top"/>
    </xf>
    <xf numFmtId="0" fontId="10" fillId="0" borderId="1" xfId="1" applyFont="1" applyBorder="1" applyAlignment="1">
      <alignment horizontal="left" vertical="top" wrapText="1"/>
    </xf>
    <xf numFmtId="4" fontId="10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/>
    </xf>
    <xf numFmtId="0" fontId="4" fillId="0" borderId="12" xfId="1" applyFont="1" applyBorder="1" applyAlignment="1">
      <alignment horizontal="left" vertical="top" wrapText="1"/>
    </xf>
    <xf numFmtId="0" fontId="4" fillId="0" borderId="12" xfId="1" applyFont="1" applyBorder="1" applyAlignment="1">
      <alignment horizontal="center" vertical="top"/>
    </xf>
    <xf numFmtId="0" fontId="3" fillId="0" borderId="12" xfId="1" applyFont="1" applyBorder="1" applyAlignment="1">
      <alignment horizontal="justify" vertical="top" wrapText="1"/>
    </xf>
    <xf numFmtId="0" fontId="3" fillId="0" borderId="12" xfId="1" applyFont="1" applyBorder="1" applyAlignment="1">
      <alignment horizontal="center" vertical="top" wrapText="1"/>
    </xf>
    <xf numFmtId="166" fontId="3" fillId="0" borderId="12" xfId="1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horizontal="left" vertical="top" wrapText="1"/>
    </xf>
    <xf numFmtId="0" fontId="3" fillId="0" borderId="12" xfId="1" applyFont="1" applyBorder="1" applyAlignment="1">
      <alignment vertical="top"/>
    </xf>
    <xf numFmtId="0" fontId="13" fillId="3" borderId="0" xfId="1" applyFont="1" applyFill="1"/>
    <xf numFmtId="0" fontId="13" fillId="3" borderId="0" xfId="1" applyFont="1" applyFill="1" applyAlignment="1">
      <alignment horizontal="center" vertical="top"/>
    </xf>
    <xf numFmtId="0" fontId="13" fillId="3" borderId="0" xfId="1" applyFont="1" applyFill="1" applyAlignment="1">
      <alignment vertical="top"/>
    </xf>
    <xf numFmtId="0" fontId="11" fillId="3" borderId="0" xfId="1" applyFont="1" applyFill="1"/>
    <xf numFmtId="0" fontId="24" fillId="5" borderId="0" xfId="3" applyFont="1" applyFill="1"/>
    <xf numFmtId="0" fontId="24" fillId="2" borderId="0" xfId="3" applyFont="1" applyFill="1" applyAlignment="1">
      <alignment horizontal="center" vertical="top"/>
    </xf>
    <xf numFmtId="0" fontId="24" fillId="5" borderId="0" xfId="3" applyFont="1" applyFill="1" applyAlignment="1">
      <alignment horizontal="left" vertical="top"/>
    </xf>
    <xf numFmtId="0" fontId="25" fillId="2" borderId="0" xfId="1" applyFont="1" applyFill="1"/>
    <xf numFmtId="0" fontId="26" fillId="2" borderId="0" xfId="1" applyFont="1" applyFill="1"/>
    <xf numFmtId="0" fontId="27" fillId="2" borderId="0" xfId="1" applyFont="1" applyFill="1"/>
    <xf numFmtId="0" fontId="29" fillId="2" borderId="0" xfId="1" applyFont="1" applyFill="1"/>
    <xf numFmtId="165" fontId="20" fillId="2" borderId="2" xfId="4" applyNumberFormat="1" applyFont="1" applyFill="1" applyBorder="1" applyAlignment="1">
      <alignment vertical="center" wrapText="1"/>
    </xf>
    <xf numFmtId="0" fontId="31" fillId="2" borderId="1" xfId="3" applyFont="1" applyFill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center"/>
    </xf>
    <xf numFmtId="0" fontId="32" fillId="2" borderId="1" xfId="1" applyFont="1" applyFill="1" applyBorder="1" applyAlignment="1">
      <alignment horizontal="center"/>
    </xf>
    <xf numFmtId="0" fontId="33" fillId="2" borderId="0" xfId="1" applyFont="1" applyFill="1"/>
    <xf numFmtId="0" fontId="35" fillId="2" borderId="0" xfId="1" applyFont="1" applyFill="1"/>
    <xf numFmtId="0" fontId="20" fillId="2" borderId="5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top" wrapText="1"/>
    </xf>
    <xf numFmtId="0" fontId="20" fillId="2" borderId="1" xfId="3" applyFont="1" applyFill="1" applyBorder="1" applyAlignment="1">
      <alignment horizontal="left" vertical="top" wrapText="1"/>
    </xf>
    <xf numFmtId="0" fontId="20" fillId="2" borderId="1" xfId="3" applyFont="1" applyFill="1" applyBorder="1" applyAlignment="1">
      <alignment horizontal="center" vertical="center" wrapText="1"/>
    </xf>
    <xf numFmtId="165" fontId="20" fillId="2" borderId="1" xfId="4" applyNumberFormat="1" applyFont="1" applyFill="1" applyBorder="1" applyAlignment="1">
      <alignment horizontal="center" vertical="center" wrapText="1"/>
    </xf>
    <xf numFmtId="165" fontId="20" fillId="2" borderId="1" xfId="1" applyNumberFormat="1" applyFont="1" applyFill="1" applyBorder="1" applyAlignment="1">
      <alignment horizontal="center" vertical="center" wrapText="1"/>
    </xf>
    <xf numFmtId="165" fontId="20" fillId="2" borderId="1" xfId="1" applyNumberFormat="1" applyFont="1" applyFill="1" applyBorder="1" applyAlignment="1">
      <alignment horizontal="right" vertical="center" wrapText="1"/>
    </xf>
    <xf numFmtId="3" fontId="10" fillId="2" borderId="1" xfId="4" applyNumberFormat="1" applyFont="1" applyFill="1" applyBorder="1" applyAlignment="1">
      <alignment horizontal="center" vertical="center" wrapText="1"/>
    </xf>
    <xf numFmtId="165" fontId="26" fillId="2" borderId="0" xfId="1" applyNumberFormat="1" applyFont="1" applyFill="1"/>
    <xf numFmtId="0" fontId="20" fillId="2" borderId="5" xfId="5" applyFont="1" applyFill="1" applyBorder="1" applyAlignment="1">
      <alignment horizontal="center" vertical="top" wrapText="1"/>
    </xf>
    <xf numFmtId="0" fontId="10" fillId="2" borderId="1" xfId="3" applyFont="1" applyFill="1" applyBorder="1" applyAlignment="1">
      <alignment horizontal="left" vertical="top" wrapText="1"/>
    </xf>
    <xf numFmtId="0" fontId="10" fillId="2" borderId="1" xfId="3" applyFont="1" applyFill="1" applyBorder="1" applyAlignment="1">
      <alignment horizontal="center" vertical="top" wrapText="1"/>
    </xf>
    <xf numFmtId="0" fontId="20" fillId="2" borderId="6" xfId="5" applyFont="1" applyFill="1" applyBorder="1" applyAlignment="1">
      <alignment horizontal="center" vertical="top" wrapText="1"/>
    </xf>
    <xf numFmtId="0" fontId="20" fillId="2" borderId="5" xfId="3" applyFont="1" applyFill="1" applyBorder="1" applyAlignment="1">
      <alignment horizontal="center" vertical="top" wrapText="1"/>
    </xf>
    <xf numFmtId="0" fontId="20" fillId="2" borderId="5" xfId="3" applyFont="1" applyFill="1" applyBorder="1" applyAlignment="1">
      <alignment horizontal="left" vertical="top" wrapText="1"/>
    </xf>
    <xf numFmtId="0" fontId="10" fillId="2" borderId="5" xfId="3" applyFont="1" applyFill="1" applyBorder="1" applyAlignment="1">
      <alignment horizontal="center" vertical="top" wrapText="1"/>
    </xf>
    <xf numFmtId="165" fontId="20" fillId="2" borderId="5" xfId="4" applyNumberFormat="1" applyFont="1" applyFill="1" applyBorder="1" applyAlignment="1">
      <alignment horizontal="center" vertical="center" wrapText="1"/>
    </xf>
    <xf numFmtId="165" fontId="20" fillId="2" borderId="5" xfId="1" applyNumberFormat="1" applyFont="1" applyFill="1" applyBorder="1" applyAlignment="1">
      <alignment horizontal="center" vertical="center" wrapText="1"/>
    </xf>
    <xf numFmtId="2" fontId="20" fillId="2" borderId="1" xfId="4" applyNumberFormat="1" applyFont="1" applyFill="1" applyBorder="1" applyAlignment="1" applyProtection="1">
      <alignment horizontal="center" vertical="top" wrapText="1"/>
      <protection locked="0"/>
    </xf>
    <xf numFmtId="0" fontId="20" fillId="2" borderId="1" xfId="3" applyFont="1" applyFill="1" applyBorder="1" applyAlignment="1">
      <alignment horizontal="center" vertical="top" wrapText="1"/>
    </xf>
    <xf numFmtId="0" fontId="10" fillId="2" borderId="1" xfId="6" applyFont="1" applyFill="1" applyBorder="1" applyAlignment="1">
      <alignment horizontal="center" vertical="top" wrapText="1"/>
    </xf>
    <xf numFmtId="49" fontId="10" fillId="2" borderId="1" xfId="4" applyNumberFormat="1" applyFont="1" applyFill="1" applyBorder="1" applyAlignment="1">
      <alignment horizontal="center" vertical="center" wrapText="1"/>
    </xf>
    <xf numFmtId="0" fontId="20" fillId="2" borderId="7" xfId="5" applyFont="1" applyFill="1" applyBorder="1" applyAlignment="1">
      <alignment horizontal="center" vertical="top" wrapText="1"/>
    </xf>
    <xf numFmtId="2" fontId="10" fillId="2" borderId="1" xfId="7" applyNumberFormat="1" applyFont="1" applyFill="1" applyBorder="1" applyAlignment="1" applyProtection="1">
      <alignment horizontal="center" vertical="top" wrapText="1"/>
      <protection locked="0"/>
    </xf>
    <xf numFmtId="0" fontId="10" fillId="2" borderId="5" xfId="3" applyFont="1" applyFill="1" applyBorder="1" applyAlignment="1">
      <alignment horizontal="left" vertical="top" wrapText="1"/>
    </xf>
    <xf numFmtId="2" fontId="10" fillId="2" borderId="1" xfId="3" applyNumberFormat="1" applyFont="1" applyFill="1" applyBorder="1" applyAlignment="1" applyProtection="1">
      <alignment horizontal="center" vertical="top" wrapText="1"/>
      <protection locked="0"/>
    </xf>
    <xf numFmtId="0" fontId="10" fillId="2" borderId="7" xfId="3" applyFont="1" applyFill="1" applyBorder="1" applyAlignment="1">
      <alignment horizontal="left" vertical="top" wrapText="1"/>
    </xf>
    <xf numFmtId="0" fontId="10" fillId="2" borderId="1" xfId="6" applyFont="1" applyFill="1" applyBorder="1" applyAlignment="1">
      <alignment vertical="top" wrapText="1"/>
    </xf>
    <xf numFmtId="0" fontId="10" fillId="2" borderId="1" xfId="3" applyFont="1" applyFill="1" applyBorder="1" applyAlignment="1" applyProtection="1">
      <alignment horizontal="center" vertical="top" wrapText="1"/>
      <protection locked="0"/>
    </xf>
    <xf numFmtId="0" fontId="20" fillId="2" borderId="13" xfId="1" applyFont="1" applyFill="1" applyBorder="1" applyAlignment="1">
      <alignment horizontal="center" vertical="top" wrapText="1"/>
    </xf>
    <xf numFmtId="0" fontId="20" fillId="2" borderId="9" xfId="1" applyFont="1" applyFill="1" applyBorder="1" applyAlignment="1">
      <alignment vertical="top" wrapText="1"/>
    </xf>
    <xf numFmtId="0" fontId="10" fillId="2" borderId="6" xfId="3" applyFont="1" applyFill="1" applyBorder="1" applyAlignment="1">
      <alignment vertical="top" wrapText="1"/>
    </xf>
    <xf numFmtId="0" fontId="10" fillId="2" borderId="7" xfId="3" applyFont="1" applyFill="1" applyBorder="1" applyAlignment="1">
      <alignment vertical="top" wrapText="1"/>
    </xf>
    <xf numFmtId="0" fontId="20" fillId="2" borderId="4" xfId="1" applyFont="1" applyFill="1" applyBorder="1" applyAlignment="1">
      <alignment horizontal="center" vertical="top" wrapText="1"/>
    </xf>
    <xf numFmtId="3" fontId="20" fillId="2" borderId="1" xfId="3" applyNumberFormat="1" applyFont="1" applyFill="1" applyBorder="1" applyAlignment="1">
      <alignment horizontal="center" vertical="center" wrapText="1"/>
    </xf>
    <xf numFmtId="0" fontId="31" fillId="2" borderId="1" xfId="3" applyFont="1" applyFill="1" applyBorder="1" applyAlignment="1">
      <alignment horizontal="center" vertical="top" wrapText="1"/>
    </xf>
    <xf numFmtId="0" fontId="31" fillId="2" borderId="1" xfId="3" applyFont="1" applyFill="1" applyBorder="1" applyAlignment="1">
      <alignment horizontal="left" vertical="center" wrapText="1"/>
    </xf>
    <xf numFmtId="0" fontId="31" fillId="2" borderId="1" xfId="3" applyFont="1" applyFill="1" applyBorder="1" applyAlignment="1">
      <alignment horizontal="left" vertical="top" wrapText="1"/>
    </xf>
    <xf numFmtId="165" fontId="31" fillId="2" borderId="1" xfId="4" applyNumberFormat="1" applyFont="1" applyFill="1" applyBorder="1" applyAlignment="1">
      <alignment horizontal="center" vertical="center" wrapText="1"/>
    </xf>
    <xf numFmtId="165" fontId="31" fillId="2" borderId="1" xfId="4" applyNumberFormat="1" applyFont="1" applyFill="1" applyBorder="1" applyAlignment="1">
      <alignment horizontal="right" vertical="center" wrapText="1"/>
    </xf>
    <xf numFmtId="165" fontId="20" fillId="2" borderId="1" xfId="4" applyNumberFormat="1" applyFont="1" applyFill="1" applyBorder="1" applyAlignment="1">
      <alignment horizontal="right" vertical="center" wrapText="1"/>
    </xf>
    <xf numFmtId="2" fontId="29" fillId="2" borderId="1" xfId="1" applyNumberFormat="1" applyFont="1" applyFill="1" applyBorder="1"/>
    <xf numFmtId="0" fontId="37" fillId="2" borderId="0" xfId="1" applyFont="1" applyFill="1"/>
    <xf numFmtId="0" fontId="38" fillId="5" borderId="0" xfId="3" applyFont="1" applyFill="1"/>
    <xf numFmtId="0" fontId="38" fillId="2" borderId="0" xfId="3" applyFont="1" applyFill="1" applyAlignment="1">
      <alignment horizontal="center" vertical="top"/>
    </xf>
    <xf numFmtId="0" fontId="38" fillId="5" borderId="0" xfId="3" applyFont="1" applyFill="1" applyAlignment="1">
      <alignment horizontal="left" vertical="top"/>
    </xf>
    <xf numFmtId="165" fontId="37" fillId="2" borderId="0" xfId="1" applyNumberFormat="1" applyFont="1" applyFill="1"/>
    <xf numFmtId="165" fontId="39" fillId="2" borderId="0" xfId="1" applyNumberFormat="1" applyFont="1" applyFill="1"/>
    <xf numFmtId="0" fontId="39" fillId="2" borderId="0" xfId="1" applyFont="1" applyFill="1"/>
    <xf numFmtId="165" fontId="5" fillId="0" borderId="1" xfId="1" applyNumberFormat="1" applyFont="1" applyBorder="1" applyAlignment="1">
      <alignment horizontal="center" vertical="center" wrapText="1"/>
    </xf>
    <xf numFmtId="0" fontId="42" fillId="0" borderId="7" xfId="1" applyFont="1" applyBorder="1" applyAlignment="1">
      <alignment horizontal="left" vertical="top" wrapText="1"/>
    </xf>
    <xf numFmtId="166" fontId="4" fillId="0" borderId="7" xfId="1" applyNumberFormat="1" applyFont="1" applyBorder="1" applyAlignment="1">
      <alignment horizontal="center" vertical="top" wrapText="1"/>
    </xf>
    <xf numFmtId="165" fontId="4" fillId="0" borderId="7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vertical="top" wrapText="1"/>
    </xf>
    <xf numFmtId="0" fontId="42" fillId="0" borderId="1" xfId="1" applyFont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top" wrapText="1"/>
    </xf>
    <xf numFmtId="0" fontId="41" fillId="0" borderId="1" xfId="1" applyFont="1" applyBorder="1" applyAlignment="1">
      <alignment horizontal="left" vertical="top" wrapText="1"/>
    </xf>
    <xf numFmtId="165" fontId="3" fillId="0" borderId="7" xfId="1" applyNumberFormat="1" applyFont="1" applyBorder="1" applyAlignment="1">
      <alignment horizontal="center" vertical="top" wrapText="1"/>
    </xf>
    <xf numFmtId="0" fontId="6" fillId="0" borderId="5" xfId="1" applyFont="1" applyBorder="1" applyAlignment="1">
      <alignment horizontal="left" vertical="top" wrapText="1"/>
    </xf>
    <xf numFmtId="4" fontId="4" fillId="0" borderId="1" xfId="1" applyNumberFormat="1" applyFont="1" applyBorder="1" applyAlignment="1">
      <alignment horizontal="left" vertical="top" wrapText="1"/>
    </xf>
    <xf numFmtId="0" fontId="43" fillId="0" borderId="3" xfId="1" applyFont="1" applyBorder="1" applyAlignment="1">
      <alignment horizontal="justify" vertical="center"/>
    </xf>
    <xf numFmtId="4" fontId="4" fillId="2" borderId="1" xfId="1" applyNumberFormat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left" vertical="top" wrapText="1"/>
    </xf>
    <xf numFmtId="0" fontId="4" fillId="2" borderId="0" xfId="1" applyFont="1" applyFill="1" applyAlignment="1">
      <alignment vertical="top" wrapText="1"/>
    </xf>
    <xf numFmtId="0" fontId="19" fillId="0" borderId="1" xfId="8" applyFont="1" applyBorder="1" applyAlignment="1">
      <alignment horizontal="center" vertical="center"/>
    </xf>
    <xf numFmtId="0" fontId="19" fillId="0" borderId="0" xfId="8" applyFont="1" applyAlignment="1">
      <alignment horizontal="center" vertical="center"/>
    </xf>
    <xf numFmtId="0" fontId="4" fillId="0" borderId="1" xfId="8" applyFont="1" applyBorder="1" applyAlignment="1">
      <alignment horizontal="center" vertical="center" wrapText="1"/>
    </xf>
    <xf numFmtId="1" fontId="19" fillId="0" borderId="1" xfId="8" applyNumberFormat="1" applyFont="1" applyBorder="1" applyAlignment="1">
      <alignment horizontal="center" vertical="center" wrapText="1"/>
    </xf>
    <xf numFmtId="0" fontId="19" fillId="0" borderId="1" xfId="8" applyFont="1" applyBorder="1" applyAlignment="1">
      <alignment horizontal="left" vertical="top"/>
    </xf>
    <xf numFmtId="0" fontId="19" fillId="0" borderId="0" xfId="8" applyFont="1" applyAlignment="1">
      <alignment horizontal="left" vertical="top"/>
    </xf>
    <xf numFmtId="0" fontId="3" fillId="0" borderId="1" xfId="8" applyFont="1" applyBorder="1"/>
    <xf numFmtId="0" fontId="3" fillId="0" borderId="0" xfId="8" applyFont="1"/>
    <xf numFmtId="0" fontId="4" fillId="0" borderId="0" xfId="8" applyFont="1" applyAlignment="1">
      <alignment horizontal="center" vertical="top"/>
    </xf>
    <xf numFmtId="0" fontId="4" fillId="0" borderId="0" xfId="8" applyFont="1" applyAlignment="1">
      <alignment horizontal="justify" vertical="top" wrapText="1"/>
    </xf>
    <xf numFmtId="0" fontId="4" fillId="0" borderId="0" xfId="8" applyFont="1" applyAlignment="1">
      <alignment horizontal="center" vertical="top" wrapText="1"/>
    </xf>
    <xf numFmtId="166" fontId="4" fillId="0" borderId="0" xfId="8" applyNumberFormat="1" applyFont="1" applyAlignment="1">
      <alignment horizontal="center" vertical="top" wrapText="1"/>
    </xf>
    <xf numFmtId="166" fontId="4" fillId="0" borderId="0" xfId="8" applyNumberFormat="1" applyFont="1" applyAlignment="1">
      <alignment horizontal="center" vertical="top"/>
    </xf>
    <xf numFmtId="0" fontId="10" fillId="0" borderId="0" xfId="8" applyFont="1" applyAlignment="1">
      <alignment horizontal="left" vertical="top" wrapText="1"/>
    </xf>
    <xf numFmtId="0" fontId="12" fillId="0" borderId="1" xfId="8" applyFont="1" applyBorder="1"/>
    <xf numFmtId="0" fontId="12" fillId="0" borderId="0" xfId="8" applyFont="1"/>
    <xf numFmtId="0" fontId="42" fillId="0" borderId="1" xfId="8" applyFont="1" applyBorder="1" applyAlignment="1">
      <alignment vertical="top" wrapText="1"/>
    </xf>
    <xf numFmtId="0" fontId="42" fillId="0" borderId="1" xfId="8" applyFont="1" applyBorder="1" applyAlignment="1">
      <alignment horizontal="center" vertical="top" wrapText="1"/>
    </xf>
    <xf numFmtId="0" fontId="42" fillId="0" borderId="1" xfId="8" applyFont="1" applyBorder="1" applyAlignment="1">
      <alignment horizontal="left" vertical="top" wrapText="1"/>
    </xf>
    <xf numFmtId="0" fontId="42" fillId="0" borderId="1" xfId="8" applyFont="1" applyBorder="1" applyAlignment="1">
      <alignment horizontal="center" vertical="top"/>
    </xf>
    <xf numFmtId="0" fontId="45" fillId="0" borderId="1" xfId="8" applyFont="1" applyBorder="1" applyAlignment="1">
      <alignment horizontal="left" vertical="top" wrapText="1"/>
    </xf>
    <xf numFmtId="4" fontId="42" fillId="0" borderId="1" xfId="8" applyNumberFormat="1" applyFont="1" applyBorder="1" applyAlignment="1">
      <alignment horizontal="center" vertical="top" wrapText="1"/>
    </xf>
    <xf numFmtId="0" fontId="42" fillId="0" borderId="6" xfId="8" applyFont="1" applyBorder="1" applyAlignment="1">
      <alignment horizontal="left" vertical="top" wrapText="1"/>
    </xf>
    <xf numFmtId="0" fontId="42" fillId="2" borderId="1" xfId="8" applyFont="1" applyFill="1" applyBorder="1" applyAlignment="1">
      <alignment vertical="top" wrapText="1"/>
    </xf>
    <xf numFmtId="4" fontId="45" fillId="0" borderId="1" xfId="8" applyNumberFormat="1" applyFont="1" applyBorder="1" applyAlignment="1">
      <alignment horizontal="center" vertical="top" wrapText="1"/>
    </xf>
    <xf numFmtId="0" fontId="45" fillId="2" borderId="1" xfId="8" applyFont="1" applyFill="1" applyBorder="1" applyAlignment="1">
      <alignment horizontal="center" vertical="top"/>
    </xf>
    <xf numFmtId="0" fontId="44" fillId="0" borderId="0" xfId="8" applyAlignment="1">
      <alignment horizontal="left" vertical="top"/>
    </xf>
    <xf numFmtId="0" fontId="4" fillId="0" borderId="5" xfId="1" applyFont="1" applyBorder="1" applyAlignment="1">
      <alignment horizontal="justify" vertical="top" wrapText="1"/>
    </xf>
    <xf numFmtId="4" fontId="4" fillId="4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top" wrapText="1"/>
    </xf>
    <xf numFmtId="0" fontId="47" fillId="0" borderId="0" xfId="1" applyFont="1"/>
    <xf numFmtId="0" fontId="4" fillId="4" borderId="4" xfId="1" applyFont="1" applyFill="1" applyBorder="1" applyAlignment="1">
      <alignment horizontal="center" vertical="top"/>
    </xf>
    <xf numFmtId="0" fontId="4" fillId="4" borderId="6" xfId="1" applyFont="1" applyFill="1" applyBorder="1" applyAlignment="1">
      <alignment horizontal="justify" vertical="top" wrapText="1"/>
    </xf>
    <xf numFmtId="0" fontId="48" fillId="7" borderId="0" xfId="1" applyFont="1" applyFill="1"/>
    <xf numFmtId="0" fontId="4" fillId="4" borderId="5" xfId="1" applyFont="1" applyFill="1" applyBorder="1" applyAlignment="1">
      <alignment horizontal="justify" vertical="top" wrapText="1"/>
    </xf>
    <xf numFmtId="0" fontId="4" fillId="4" borderId="13" xfId="1" applyFont="1" applyFill="1" applyBorder="1" applyAlignment="1">
      <alignment horizontal="center" vertical="top"/>
    </xf>
    <xf numFmtId="0" fontId="4" fillId="0" borderId="5" xfId="1" applyFont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top" wrapText="1"/>
    </xf>
    <xf numFmtId="4" fontId="4" fillId="4" borderId="5" xfId="1" applyNumberFormat="1" applyFont="1" applyFill="1" applyBorder="1" applyAlignment="1">
      <alignment horizontal="center" vertical="center"/>
    </xf>
    <xf numFmtId="4" fontId="3" fillId="4" borderId="1" xfId="1" applyNumberFormat="1" applyFont="1" applyFill="1" applyBorder="1" applyAlignment="1">
      <alignment horizontal="center" vertical="center"/>
    </xf>
    <xf numFmtId="0" fontId="47" fillId="2" borderId="0" xfId="1" applyFont="1" applyFill="1"/>
    <xf numFmtId="0" fontId="48" fillId="4" borderId="0" xfId="1" applyFont="1" applyFill="1"/>
    <xf numFmtId="0" fontId="49" fillId="4" borderId="0" xfId="1" applyFont="1" applyFill="1"/>
    <xf numFmtId="0" fontId="48" fillId="7" borderId="0" xfId="1" applyFont="1" applyFill="1" applyAlignment="1">
      <alignment horizontal="center" vertical="top"/>
    </xf>
    <xf numFmtId="0" fontId="48" fillId="7" borderId="0" xfId="1" applyFont="1" applyFill="1" applyAlignment="1">
      <alignment vertical="top"/>
    </xf>
    <xf numFmtId="0" fontId="50" fillId="7" borderId="0" xfId="1" applyFont="1" applyFill="1"/>
    <xf numFmtId="0" fontId="3" fillId="2" borderId="1" xfId="1" applyFont="1" applyFill="1" applyBorder="1" applyAlignment="1">
      <alignment horizontal="left" vertical="top" wrapText="1"/>
    </xf>
    <xf numFmtId="4" fontId="3" fillId="0" borderId="1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top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left" vertical="top" wrapText="1"/>
    </xf>
    <xf numFmtId="0" fontId="3" fillId="2" borderId="7" xfId="1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center" vertical="center" wrapText="1"/>
    </xf>
    <xf numFmtId="2" fontId="51" fillId="2" borderId="1" xfId="1" applyNumberFormat="1" applyFont="1" applyFill="1" applyBorder="1" applyAlignment="1">
      <alignment horizontal="center" vertical="center" wrapText="1"/>
    </xf>
    <xf numFmtId="0" fontId="52" fillId="2" borderId="1" xfId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center" vertical="center" wrapText="1"/>
    </xf>
    <xf numFmtId="2" fontId="52" fillId="2" borderId="1" xfId="1" applyNumberFormat="1" applyFont="1" applyFill="1" applyBorder="1" applyAlignment="1">
      <alignment horizontal="center" vertical="center" wrapText="1"/>
    </xf>
    <xf numFmtId="4" fontId="52" fillId="2" borderId="1" xfId="1" applyNumberFormat="1" applyFont="1" applyFill="1" applyBorder="1" applyAlignment="1">
      <alignment horizontal="center" vertical="center" wrapText="1"/>
    </xf>
    <xf numFmtId="0" fontId="52" fillId="2" borderId="1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vertical="top" wrapText="1"/>
    </xf>
    <xf numFmtId="0" fontId="10" fillId="2" borderId="7" xfId="1" applyFont="1" applyFill="1" applyBorder="1" applyAlignment="1">
      <alignment horizontal="left" vertical="top" wrapText="1"/>
    </xf>
    <xf numFmtId="2" fontId="10" fillId="2" borderId="4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10" fillId="2" borderId="4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vertical="top" wrapText="1"/>
    </xf>
    <xf numFmtId="0" fontId="53" fillId="2" borderId="6" xfId="1" applyFont="1" applyFill="1" applyBorder="1" applyAlignment="1">
      <alignment vertical="top" wrapText="1"/>
    </xf>
    <xf numFmtId="0" fontId="9" fillId="2" borderId="7" xfId="1" applyFont="1" applyFill="1" applyBorder="1" applyAlignment="1">
      <alignment horizontal="center" vertical="center" wrapText="1"/>
    </xf>
    <xf numFmtId="2" fontId="9" fillId="2" borderId="7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6" xfId="1" applyFont="1" applyFill="1" applyBorder="1" applyAlignment="1">
      <alignment vertical="top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vertical="top" wrapText="1"/>
    </xf>
    <xf numFmtId="0" fontId="4" fillId="2" borderId="6" xfId="1" applyFont="1" applyFill="1" applyBorder="1" applyAlignment="1">
      <alignment horizontal="center" vertical="top" wrapText="1"/>
    </xf>
    <xf numFmtId="0" fontId="20" fillId="2" borderId="1" xfId="1" applyFont="1" applyFill="1" applyBorder="1" applyAlignment="1">
      <alignment vertical="top" wrapText="1"/>
    </xf>
    <xf numFmtId="2" fontId="4" fillId="2" borderId="1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vertical="top" wrapText="1"/>
    </xf>
    <xf numFmtId="2" fontId="4" fillId="2" borderId="0" xfId="1" applyNumberFormat="1" applyFont="1" applyFill="1" applyAlignment="1">
      <alignment horizontal="center" vertical="top" wrapText="1"/>
    </xf>
    <xf numFmtId="0" fontId="4" fillId="2" borderId="5" xfId="1" applyFont="1" applyFill="1" applyBorder="1" applyAlignment="1">
      <alignment horizontal="left" vertical="top" wrapText="1"/>
    </xf>
    <xf numFmtId="4" fontId="4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3" fillId="2" borderId="0" xfId="1" applyFont="1" applyFill="1" applyAlignment="1">
      <alignment horizontal="center" vertical="top" wrapText="1"/>
    </xf>
    <xf numFmtId="49" fontId="4" fillId="2" borderId="0" xfId="1" applyNumberFormat="1" applyFont="1" applyFill="1" applyAlignment="1">
      <alignment horizontal="center" vertical="top" wrapText="1"/>
    </xf>
    <xf numFmtId="165" fontId="4" fillId="2" borderId="0" xfId="1" applyNumberFormat="1" applyFont="1" applyFill="1" applyAlignment="1">
      <alignment horizontal="center" vertical="top" wrapText="1"/>
    </xf>
    <xf numFmtId="0" fontId="4" fillId="0" borderId="0" xfId="1" applyFont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43" fontId="10" fillId="0" borderId="1" xfId="9" applyFont="1" applyFill="1" applyBorder="1" applyAlignment="1">
      <alignment horizontal="center" vertical="center" wrapText="1"/>
    </xf>
    <xf numFmtId="43" fontId="9" fillId="0" borderId="1" xfId="9" applyFont="1" applyFill="1" applyBorder="1" applyAlignment="1">
      <alignment horizontal="center" vertical="center" wrapText="1"/>
    </xf>
    <xf numFmtId="43" fontId="10" fillId="0" borderId="0" xfId="9" applyFont="1" applyFill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4" fontId="3" fillId="2" borderId="1" xfId="1" applyNumberFormat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42" fillId="0" borderId="1" xfId="1" applyFont="1" applyBorder="1" applyAlignment="1">
      <alignment horizontal="center" vertical="top" wrapText="1"/>
    </xf>
    <xf numFmtId="0" fontId="54" fillId="4" borderId="1" xfId="1" applyFont="1" applyFill="1" applyBorder="1" applyAlignment="1">
      <alignment horizontal="left" vertical="top" wrapText="1"/>
    </xf>
    <xf numFmtId="0" fontId="54" fillId="4" borderId="1" xfId="1" applyFont="1" applyFill="1" applyBorder="1" applyAlignment="1">
      <alignment horizontal="center" vertical="center" wrapText="1"/>
    </xf>
    <xf numFmtId="0" fontId="42" fillId="4" borderId="1" xfId="1" applyFont="1" applyFill="1" applyBorder="1" applyAlignment="1">
      <alignment horizontal="left" vertical="top" wrapText="1"/>
    </xf>
    <xf numFmtId="0" fontId="42" fillId="4" borderId="1" xfId="1" applyFont="1" applyFill="1" applyBorder="1" applyAlignment="1">
      <alignment horizontal="center" vertical="center" wrapText="1"/>
    </xf>
    <xf numFmtId="0" fontId="42" fillId="4" borderId="1" xfId="1" applyFont="1" applyFill="1" applyBorder="1" applyAlignment="1">
      <alignment horizontal="center" vertical="top" wrapText="1"/>
    </xf>
    <xf numFmtId="0" fontId="42" fillId="4" borderId="1" xfId="1" applyFont="1" applyFill="1" applyBorder="1" applyAlignment="1">
      <alignment horizontal="left" vertical="center" wrapText="1"/>
    </xf>
    <xf numFmtId="0" fontId="42" fillId="2" borderId="1" xfId="10" applyFont="1" applyFill="1" applyBorder="1" applyAlignment="1">
      <alignment horizontal="left" vertical="top" wrapText="1"/>
    </xf>
    <xf numFmtId="0" fontId="45" fillId="0" borderId="1" xfId="8" applyFont="1" applyBorder="1" applyAlignment="1">
      <alignment vertical="top" wrapText="1"/>
    </xf>
    <xf numFmtId="0" fontId="42" fillId="2" borderId="1" xfId="8" applyFont="1" applyFill="1" applyBorder="1" applyAlignment="1">
      <alignment horizontal="center" vertical="top" wrapText="1"/>
    </xf>
    <xf numFmtId="4" fontId="45" fillId="2" borderId="1" xfId="8" applyNumberFormat="1" applyFont="1" applyFill="1" applyBorder="1" applyAlignment="1">
      <alignment horizontal="center" vertical="top" wrapText="1"/>
    </xf>
    <xf numFmtId="4" fontId="42" fillId="2" borderId="1" xfId="8" applyNumberFormat="1" applyFont="1" applyFill="1" applyBorder="1" applyAlignment="1">
      <alignment horizontal="center" vertical="top" wrapText="1"/>
    </xf>
    <xf numFmtId="1" fontId="45" fillId="0" borderId="1" xfId="8" applyNumberFormat="1" applyFont="1" applyBorder="1" applyAlignment="1">
      <alignment horizontal="center" vertical="top" wrapText="1"/>
    </xf>
    <xf numFmtId="1" fontId="55" fillId="0" borderId="1" xfId="8" applyNumberFormat="1" applyFont="1" applyBorder="1" applyAlignment="1">
      <alignment horizontal="center" vertical="top" wrapText="1"/>
    </xf>
    <xf numFmtId="0" fontId="3" fillId="0" borderId="1" xfId="8" applyFont="1" applyBorder="1" applyAlignment="1">
      <alignment horizontal="justify" vertical="top" wrapText="1"/>
    </xf>
    <xf numFmtId="0" fontId="3" fillId="0" borderId="1" xfId="8" applyFont="1" applyBorder="1" applyAlignment="1">
      <alignment horizontal="center" vertical="top" wrapText="1"/>
    </xf>
    <xf numFmtId="166" fontId="3" fillId="0" borderId="1" xfId="8" applyNumberFormat="1" applyFont="1" applyBorder="1" applyAlignment="1">
      <alignment horizontal="center" vertical="top" wrapText="1"/>
    </xf>
    <xf numFmtId="4" fontId="56" fillId="0" borderId="1" xfId="8" applyNumberFormat="1" applyFont="1" applyBorder="1" applyAlignment="1">
      <alignment horizontal="center" vertical="top" wrapText="1"/>
    </xf>
    <xf numFmtId="4" fontId="3" fillId="0" borderId="1" xfId="8" applyNumberFormat="1" applyFont="1" applyBorder="1" applyAlignment="1">
      <alignment horizontal="center" vertical="top" wrapText="1"/>
    </xf>
    <xf numFmtId="0" fontId="3" fillId="0" borderId="1" xfId="8" applyFont="1" applyBorder="1" applyAlignment="1">
      <alignment horizontal="left" vertical="top" wrapText="1"/>
    </xf>
    <xf numFmtId="0" fontId="7" fillId="0" borderId="0" xfId="1" applyFont="1" applyAlignment="1">
      <alignment wrapText="1"/>
    </xf>
    <xf numFmtId="0" fontId="7" fillId="2" borderId="5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4" fillId="2" borderId="7" xfId="1" applyFont="1" applyFill="1" applyBorder="1" applyAlignment="1">
      <alignment horizontal="left" vertical="top" wrapText="1"/>
    </xf>
    <xf numFmtId="4" fontId="4" fillId="2" borderId="7" xfId="1" applyNumberFormat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4" fontId="3" fillId="0" borderId="1" xfId="1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2" fillId="0" borderId="4" xfId="1" applyFont="1" applyBorder="1" applyAlignment="1">
      <alignment horizontal="center" vertical="top" wrapText="1"/>
    </xf>
    <xf numFmtId="2" fontId="42" fillId="0" borderId="1" xfId="1" applyNumberFormat="1" applyFont="1" applyBorder="1" applyAlignment="1">
      <alignment horizontal="center" vertical="top" wrapText="1"/>
    </xf>
    <xf numFmtId="0" fontId="54" fillId="2" borderId="16" xfId="11" applyFont="1" applyFill="1" applyBorder="1" applyAlignment="1">
      <alignment vertical="top" wrapText="1"/>
    </xf>
    <xf numFmtId="0" fontId="42" fillId="0" borderId="0" xfId="1" applyFont="1" applyAlignment="1">
      <alignment horizontal="left" vertical="top" wrapText="1"/>
    </xf>
    <xf numFmtId="0" fontId="41" fillId="0" borderId="7" xfId="1" applyFont="1" applyBorder="1" applyAlignment="1">
      <alignment horizontal="center" vertical="top" wrapText="1"/>
    </xf>
    <xf numFmtId="0" fontId="42" fillId="0" borderId="0" xfId="1" applyFont="1" applyAlignment="1">
      <alignment vertical="top" wrapText="1"/>
    </xf>
    <xf numFmtId="0" fontId="41" fillId="0" borderId="1" xfId="1" applyFont="1" applyBorder="1" applyAlignment="1">
      <alignment horizontal="center" vertical="top" wrapText="1"/>
    </xf>
    <xf numFmtId="166" fontId="41" fillId="0" borderId="1" xfId="1" applyNumberFormat="1" applyFont="1" applyBorder="1" applyAlignment="1">
      <alignment horizontal="center" vertical="top" wrapText="1"/>
    </xf>
    <xf numFmtId="165" fontId="41" fillId="0" borderId="1" xfId="1" applyNumberFormat="1" applyFont="1" applyBorder="1" applyAlignment="1">
      <alignment horizontal="center" vertical="top" wrapText="1"/>
    </xf>
    <xf numFmtId="0" fontId="14" fillId="0" borderId="0" xfId="1" applyFont="1"/>
    <xf numFmtId="0" fontId="16" fillId="0" borderId="0" xfId="1" applyFont="1"/>
    <xf numFmtId="0" fontId="16" fillId="0" borderId="0" xfId="1" applyFont="1" applyAlignment="1">
      <alignment horizontal="right"/>
    </xf>
    <xf numFmtId="0" fontId="16" fillId="0" borderId="1" xfId="1" applyFont="1" applyBorder="1" applyAlignment="1">
      <alignment horizontal="center" vertical="center" wrapText="1"/>
    </xf>
    <xf numFmtId="0" fontId="16" fillId="0" borderId="7" xfId="1" applyFont="1" applyBorder="1" applyAlignment="1">
      <alignment vertical="center" wrapText="1"/>
    </xf>
    <xf numFmtId="0" fontId="16" fillId="0" borderId="7" xfId="1" applyFont="1" applyBorder="1" applyAlignment="1">
      <alignment horizontal="center" vertical="center" wrapText="1"/>
    </xf>
    <xf numFmtId="169" fontId="16" fillId="0" borderId="7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top" wrapText="1"/>
    </xf>
    <xf numFmtId="0" fontId="17" fillId="0" borderId="1" xfId="1" applyFont="1" applyBorder="1" applyAlignment="1">
      <alignment horizontal="center" vertical="center" wrapText="1"/>
    </xf>
    <xf numFmtId="169" fontId="17" fillId="0" borderId="7" xfId="1" applyNumberFormat="1" applyFont="1" applyBorder="1" applyAlignment="1">
      <alignment horizontal="center" vertical="center" wrapText="1"/>
    </xf>
    <xf numFmtId="169" fontId="17" fillId="0" borderId="1" xfId="1" applyNumberFormat="1" applyFont="1" applyBorder="1" applyAlignment="1">
      <alignment horizontal="center" vertical="top" wrapText="1"/>
    </xf>
    <xf numFmtId="170" fontId="57" fillId="0" borderId="0" xfId="1" applyNumberFormat="1" applyFont="1" applyAlignment="1">
      <alignment vertical="top"/>
    </xf>
    <xf numFmtId="0" fontId="14" fillId="0" borderId="0" xfId="1" applyFont="1" applyAlignment="1">
      <alignment vertical="top"/>
    </xf>
    <xf numFmtId="0" fontId="4" fillId="3" borderId="1" xfId="1" applyFont="1" applyFill="1" applyBorder="1" applyAlignment="1">
      <alignment horizontal="center" vertical="top" wrapText="1"/>
    </xf>
    <xf numFmtId="0" fontId="4" fillId="3" borderId="6" xfId="1" applyFont="1" applyFill="1" applyBorder="1" applyAlignment="1">
      <alignment vertical="top" wrapText="1"/>
    </xf>
    <xf numFmtId="0" fontId="4" fillId="3" borderId="4" xfId="1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horizontal="left" vertical="top" wrapText="1"/>
    </xf>
    <xf numFmtId="165" fontId="4" fillId="3" borderId="1" xfId="1" applyNumberFormat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vertical="top" wrapText="1"/>
    </xf>
    <xf numFmtId="0" fontId="4" fillId="3" borderId="6" xfId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  <xf numFmtId="0" fontId="4" fillId="3" borderId="5" xfId="1" applyFont="1" applyFill="1" applyBorder="1" applyAlignment="1">
      <alignment vertical="top" wrapText="1"/>
    </xf>
    <xf numFmtId="4" fontId="4" fillId="3" borderId="1" xfId="1" applyNumberFormat="1" applyFont="1" applyFill="1" applyBorder="1" applyAlignment="1">
      <alignment horizontal="center" vertical="top" wrapText="1"/>
    </xf>
    <xf numFmtId="0" fontId="20" fillId="2" borderId="13" xfId="3" applyFont="1" applyFill="1" applyBorder="1" applyAlignment="1">
      <alignment horizontal="center" vertical="top" wrapText="1"/>
    </xf>
    <xf numFmtId="165" fontId="20" fillId="0" borderId="1" xfId="1" applyNumberFormat="1" applyFont="1" applyBorder="1" applyAlignment="1">
      <alignment horizontal="center" vertical="center" wrapText="1"/>
    </xf>
    <xf numFmtId="166" fontId="6" fillId="4" borderId="1" xfId="5" applyNumberFormat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vertical="top" wrapText="1"/>
    </xf>
    <xf numFmtId="0" fontId="20" fillId="2" borderId="4" xfId="3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top" wrapText="1"/>
    </xf>
    <xf numFmtId="0" fontId="20" fillId="2" borderId="11" xfId="1" applyFont="1" applyFill="1" applyBorder="1" applyAlignment="1">
      <alignment vertical="top" wrapText="1"/>
    </xf>
    <xf numFmtId="0" fontId="20" fillId="6" borderId="7" xfId="3" applyFont="1" applyFill="1" applyBorder="1" applyAlignment="1">
      <alignment horizontal="left" vertical="top" wrapText="1"/>
    </xf>
    <xf numFmtId="0" fontId="42" fillId="3" borderId="1" xfId="1" applyFont="1" applyFill="1" applyBorder="1" applyAlignment="1">
      <alignment horizontal="left" vertical="top" wrapText="1"/>
    </xf>
    <xf numFmtId="4" fontId="4" fillId="3" borderId="1" xfId="1" applyNumberFormat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vertical="top" wrapText="1"/>
    </xf>
    <xf numFmtId="0" fontId="42" fillId="2" borderId="1" xfId="0" applyFont="1" applyFill="1" applyBorder="1" applyAlignment="1">
      <alignment vertical="top" wrapText="1"/>
    </xf>
    <xf numFmtId="0" fontId="42" fillId="2" borderId="1" xfId="0" applyFont="1" applyFill="1" applyBorder="1" applyAlignment="1">
      <alignment horizontal="center" vertical="top" wrapText="1"/>
    </xf>
    <xf numFmtId="4" fontId="42" fillId="2" borderId="1" xfId="0" applyNumberFormat="1" applyFont="1" applyFill="1" applyBorder="1" applyAlignment="1">
      <alignment horizontal="center" vertical="top"/>
    </xf>
    <xf numFmtId="4" fontId="42" fillId="2" borderId="1" xfId="0" applyNumberFormat="1" applyFont="1" applyFill="1" applyBorder="1" applyAlignment="1">
      <alignment horizontal="center" vertical="top" wrapText="1"/>
    </xf>
    <xf numFmtId="1" fontId="54" fillId="2" borderId="1" xfId="0" applyNumberFormat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vertical="top" wrapText="1"/>
    </xf>
    <xf numFmtId="0" fontId="3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vertical="top" wrapText="1"/>
    </xf>
    <xf numFmtId="49" fontId="4" fillId="2" borderId="13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49" fontId="6" fillId="0" borderId="4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42" fillId="3" borderId="4" xfId="1" applyFont="1" applyFill="1" applyBorder="1" applyAlignment="1">
      <alignment horizontal="center" vertical="top" wrapText="1"/>
    </xf>
    <xf numFmtId="0" fontId="42" fillId="3" borderId="1" xfId="1" applyFont="1" applyFill="1" applyBorder="1" applyAlignment="1">
      <alignment horizontal="center" vertical="top" wrapText="1"/>
    </xf>
    <xf numFmtId="2" fontId="42" fillId="3" borderId="1" xfId="1" applyNumberFormat="1" applyFont="1" applyFill="1" applyBorder="1" applyAlignment="1">
      <alignment horizontal="center" vertical="top" wrapText="1"/>
    </xf>
    <xf numFmtId="0" fontId="42" fillId="0" borderId="5" xfId="1" applyFont="1" applyBorder="1" applyAlignment="1">
      <alignment vertical="top" wrapText="1"/>
    </xf>
    <xf numFmtId="0" fontId="4" fillId="2" borderId="4" xfId="1" applyFont="1" applyFill="1" applyBorder="1" applyAlignment="1">
      <alignment horizontal="center" vertical="top"/>
    </xf>
    <xf numFmtId="0" fontId="21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4" fontId="3" fillId="2" borderId="1" xfId="1" applyNumberFormat="1" applyFont="1" applyFill="1" applyBorder="1" applyAlignment="1">
      <alignment horizontal="center" vertical="top"/>
    </xf>
    <xf numFmtId="4" fontId="4" fillId="2" borderId="1" xfId="1" applyNumberFormat="1" applyFont="1" applyFill="1" applyBorder="1" applyAlignment="1">
      <alignment horizontal="center" vertical="top"/>
    </xf>
    <xf numFmtId="0" fontId="4" fillId="2" borderId="6" xfId="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horizontal="left" vertical="top" wrapText="1"/>
    </xf>
    <xf numFmtId="166" fontId="4" fillId="2" borderId="1" xfId="1" applyNumberFormat="1" applyFont="1" applyFill="1" applyBorder="1" applyAlignment="1">
      <alignment horizontal="center" vertical="top" wrapText="1"/>
    </xf>
    <xf numFmtId="165" fontId="4" fillId="2" borderId="7" xfId="1" applyNumberFormat="1" applyFont="1" applyFill="1" applyBorder="1" applyAlignment="1">
      <alignment horizontal="center" vertical="top" wrapText="1"/>
    </xf>
    <xf numFmtId="165" fontId="4" fillId="2" borderId="1" xfId="1" applyNumberFormat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left" vertical="top" wrapText="1"/>
    </xf>
    <xf numFmtId="0" fontId="3" fillId="2" borderId="0" xfId="1" applyFont="1" applyFill="1" applyAlignment="1">
      <alignment vertical="top" wrapText="1"/>
    </xf>
    <xf numFmtId="0" fontId="6" fillId="2" borderId="5" xfId="1" applyFont="1" applyFill="1" applyBorder="1" applyAlignment="1">
      <alignment horizontal="left" vertical="justify" wrapText="1"/>
    </xf>
    <xf numFmtId="0" fontId="3" fillId="2" borderId="6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 indent="1"/>
    </xf>
    <xf numFmtId="4" fontId="4" fillId="2" borderId="1" xfId="1" applyNumberFormat="1" applyFont="1" applyFill="1" applyBorder="1" applyAlignment="1">
      <alignment horizontal="left" vertical="top" wrapText="1"/>
    </xf>
    <xf numFmtId="0" fontId="42" fillId="2" borderId="1" xfId="12" applyFont="1" applyFill="1" applyBorder="1" applyAlignment="1">
      <alignment vertical="top" wrapText="1"/>
    </xf>
    <xf numFmtId="0" fontId="42" fillId="2" borderId="1" xfId="12" applyFont="1" applyFill="1" applyBorder="1" applyAlignment="1">
      <alignment horizontal="center" vertical="top" wrapText="1"/>
    </xf>
    <xf numFmtId="4" fontId="54" fillId="2" borderId="1" xfId="12" applyNumberFormat="1" applyFont="1" applyFill="1" applyBorder="1" applyAlignment="1">
      <alignment horizontal="center" vertical="top" wrapText="1"/>
    </xf>
    <xf numFmtId="4" fontId="42" fillId="2" borderId="1" xfId="12" applyNumberFormat="1" applyFont="1" applyFill="1" applyBorder="1" applyAlignment="1">
      <alignment horizontal="center" vertical="top" wrapText="1"/>
    </xf>
    <xf numFmtId="0" fontId="41" fillId="0" borderId="5" xfId="8" applyFont="1" applyBorder="1" applyAlignment="1">
      <alignment horizontal="center" vertical="top"/>
    </xf>
    <xf numFmtId="1" fontId="45" fillId="2" borderId="1" xfId="8" applyNumberFormat="1" applyFont="1" applyFill="1" applyBorder="1" applyAlignment="1">
      <alignment horizontal="center" vertical="top" wrapText="1"/>
    </xf>
    <xf numFmtId="0" fontId="47" fillId="2" borderId="1" xfId="1" applyFont="1" applyFill="1" applyBorder="1"/>
    <xf numFmtId="0" fontId="3" fillId="2" borderId="1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/>
    </xf>
    <xf numFmtId="166" fontId="3" fillId="2" borderId="1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/>
    <xf numFmtId="0" fontId="9" fillId="2" borderId="1" xfId="1" applyFont="1" applyFill="1" applyBorder="1"/>
    <xf numFmtId="0" fontId="3" fillId="2" borderId="1" xfId="1" applyFont="1" applyFill="1" applyBorder="1"/>
    <xf numFmtId="0" fontId="4" fillId="2" borderId="4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 wrapText="1"/>
    </xf>
    <xf numFmtId="0" fontId="19" fillId="2" borderId="1" xfId="8" applyFont="1" applyFill="1" applyBorder="1" applyAlignment="1">
      <alignment horizontal="center" vertical="center"/>
    </xf>
    <xf numFmtId="0" fontId="19" fillId="2" borderId="0" xfId="8" applyFont="1" applyFill="1" applyAlignment="1">
      <alignment horizontal="center" vertical="center"/>
    </xf>
    <xf numFmtId="0" fontId="4" fillId="2" borderId="1" xfId="8" applyFont="1" applyFill="1" applyBorder="1" applyAlignment="1">
      <alignment horizontal="center" vertical="center" wrapText="1"/>
    </xf>
    <xf numFmtId="1" fontId="19" fillId="2" borderId="1" xfId="8" applyNumberFormat="1" applyFont="1" applyFill="1" applyBorder="1" applyAlignment="1">
      <alignment horizontal="center" vertical="center" wrapText="1"/>
    </xf>
    <xf numFmtId="0" fontId="19" fillId="2" borderId="1" xfId="8" applyFont="1" applyFill="1" applyBorder="1" applyAlignment="1">
      <alignment horizontal="left" vertical="top"/>
    </xf>
    <xf numFmtId="0" fontId="19" fillId="2" borderId="0" xfId="8" applyFont="1" applyFill="1" applyAlignment="1">
      <alignment horizontal="left" vertical="top"/>
    </xf>
    <xf numFmtId="0" fontId="3" fillId="2" borderId="1" xfId="8" applyFont="1" applyFill="1" applyBorder="1"/>
    <xf numFmtId="0" fontId="3" fillId="2" borderId="0" xfId="8" applyFont="1" applyFill="1"/>
    <xf numFmtId="0" fontId="4" fillId="2" borderId="0" xfId="8" applyFont="1" applyFill="1" applyAlignment="1">
      <alignment horizontal="center" vertical="top"/>
    </xf>
    <xf numFmtId="0" fontId="4" fillId="2" borderId="0" xfId="8" applyFont="1" applyFill="1" applyAlignment="1">
      <alignment horizontal="justify" vertical="top" wrapText="1"/>
    </xf>
    <xf numFmtId="0" fontId="4" fillId="2" borderId="0" xfId="8" applyFont="1" applyFill="1" applyAlignment="1">
      <alignment horizontal="center" vertical="top" wrapText="1"/>
    </xf>
    <xf numFmtId="166" fontId="4" fillId="2" borderId="0" xfId="8" applyNumberFormat="1" applyFont="1" applyFill="1" applyAlignment="1">
      <alignment horizontal="center" vertical="top" wrapText="1"/>
    </xf>
    <xf numFmtId="166" fontId="4" fillId="2" borderId="0" xfId="8" applyNumberFormat="1" applyFont="1" applyFill="1" applyAlignment="1">
      <alignment horizontal="center" vertical="top"/>
    </xf>
    <xf numFmtId="0" fontId="10" fillId="2" borderId="0" xfId="8" applyFont="1" applyFill="1" applyAlignment="1">
      <alignment horizontal="left" vertical="top" wrapText="1"/>
    </xf>
    <xf numFmtId="0" fontId="12" fillId="2" borderId="1" xfId="8" applyFont="1" applyFill="1" applyBorder="1"/>
    <xf numFmtId="0" fontId="12" fillId="2" borderId="0" xfId="8" applyFont="1" applyFill="1"/>
    <xf numFmtId="1" fontId="45" fillId="2" borderId="4" xfId="8" applyNumberFormat="1" applyFont="1" applyFill="1" applyBorder="1" applyAlignment="1">
      <alignment horizontal="center" vertical="top" wrapText="1"/>
    </xf>
    <xf numFmtId="0" fontId="42" fillId="2" borderId="1" xfId="8" applyFont="1" applyFill="1" applyBorder="1" applyAlignment="1">
      <alignment horizontal="left" vertical="top" wrapText="1"/>
    </xf>
    <xf numFmtId="0" fontId="42" fillId="2" borderId="1" xfId="8" applyFont="1" applyFill="1" applyBorder="1" applyAlignment="1">
      <alignment horizontal="center" vertical="top"/>
    </xf>
    <xf numFmtId="0" fontId="42" fillId="2" borderId="6" xfId="8" applyFont="1" applyFill="1" applyBorder="1" applyAlignment="1">
      <alignment vertical="top" wrapText="1"/>
    </xf>
    <xf numFmtId="4" fontId="42" fillId="2" borderId="1" xfId="8" applyNumberFormat="1" applyFont="1" applyFill="1" applyBorder="1" applyAlignment="1">
      <alignment horizontal="center" vertical="top"/>
    </xf>
    <xf numFmtId="4" fontId="41" fillId="2" borderId="1" xfId="8" applyNumberFormat="1" applyFont="1" applyFill="1" applyBorder="1" applyAlignment="1">
      <alignment horizontal="center" vertical="top"/>
    </xf>
    <xf numFmtId="0" fontId="42" fillId="2" borderId="7" xfId="8" applyFont="1" applyFill="1" applyBorder="1" applyAlignment="1">
      <alignment vertical="top" wrapText="1"/>
    </xf>
    <xf numFmtId="0" fontId="45" fillId="2" borderId="1" xfId="8" applyFont="1" applyFill="1" applyBorder="1" applyAlignment="1">
      <alignment horizontal="left" vertical="top" wrapText="1"/>
    </xf>
    <xf numFmtId="0" fontId="42" fillId="2" borderId="6" xfId="8" applyFont="1" applyFill="1" applyBorder="1" applyAlignment="1">
      <alignment horizontal="left" vertical="top" wrapText="1"/>
    </xf>
    <xf numFmtId="0" fontId="42" fillId="2" borderId="5" xfId="8" applyFont="1" applyFill="1" applyBorder="1" applyAlignment="1">
      <alignment vertical="top" wrapText="1"/>
    </xf>
    <xf numFmtId="0" fontId="45" fillId="2" borderId="1" xfId="8" applyFont="1" applyFill="1" applyBorder="1" applyAlignment="1">
      <alignment horizontal="center" vertical="top" wrapText="1"/>
    </xf>
    <xf numFmtId="0" fontId="19" fillId="2" borderId="6" xfId="8" applyFont="1" applyFill="1" applyBorder="1" applyAlignment="1">
      <alignment horizontal="left" vertical="top"/>
    </xf>
    <xf numFmtId="4" fontId="45" fillId="2" borderId="1" xfId="8" applyNumberFormat="1" applyFont="1" applyFill="1" applyBorder="1" applyAlignment="1">
      <alignment horizontal="left" vertical="top" wrapText="1"/>
    </xf>
    <xf numFmtId="0" fontId="42" fillId="2" borderId="1" xfId="0" applyFont="1" applyFill="1" applyBorder="1" applyAlignment="1">
      <alignment horizontal="left" vertical="top" wrapText="1"/>
    </xf>
    <xf numFmtId="0" fontId="54" fillId="2" borderId="1" xfId="0" applyFont="1" applyFill="1" applyBorder="1" applyAlignment="1">
      <alignment horizontal="center" vertical="top"/>
    </xf>
    <xf numFmtId="0" fontId="40" fillId="2" borderId="5" xfId="0" applyFont="1" applyFill="1" applyBorder="1" applyAlignment="1">
      <alignment vertical="top" wrapText="1"/>
    </xf>
    <xf numFmtId="0" fontId="41" fillId="2" borderId="1" xfId="8" applyFont="1" applyFill="1" applyBorder="1" applyAlignment="1">
      <alignment horizontal="justify" vertical="top" wrapText="1"/>
    </xf>
    <xf numFmtId="0" fontId="41" fillId="2" borderId="1" xfId="8" applyFont="1" applyFill="1" applyBorder="1" applyAlignment="1">
      <alignment horizontal="center" vertical="top" wrapText="1"/>
    </xf>
    <xf numFmtId="166" fontId="41" fillId="2" borderId="1" xfId="8" applyNumberFormat="1" applyFont="1" applyFill="1" applyBorder="1" applyAlignment="1">
      <alignment horizontal="center" vertical="top" wrapText="1"/>
    </xf>
    <xf numFmtId="4" fontId="41" fillId="2" borderId="1" xfId="8" applyNumberFormat="1" applyFont="1" applyFill="1" applyBorder="1" applyAlignment="1">
      <alignment horizontal="center" vertical="top" wrapText="1"/>
    </xf>
    <xf numFmtId="0" fontId="41" fillId="2" borderId="1" xfId="8" applyFont="1" applyFill="1" applyBorder="1" applyAlignment="1">
      <alignment horizontal="left" vertical="top" wrapText="1"/>
    </xf>
    <xf numFmtId="0" fontId="41" fillId="2" borderId="1" xfId="8" applyFont="1" applyFill="1" applyBorder="1"/>
    <xf numFmtId="0" fontId="44" fillId="2" borderId="0" xfId="8" applyFill="1" applyAlignment="1">
      <alignment horizontal="left" vertical="top"/>
    </xf>
    <xf numFmtId="0" fontId="3" fillId="2" borderId="0" xfId="1" applyFont="1" applyFill="1" applyAlignment="1">
      <alignment horizontal="center" vertical="top" wrapText="1"/>
    </xf>
    <xf numFmtId="165" fontId="4" fillId="2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vertical="center" wrapText="1"/>
    </xf>
    <xf numFmtId="4" fontId="4" fillId="2" borderId="1" xfId="1" applyNumberFormat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vertical="top" wrapText="1"/>
    </xf>
    <xf numFmtId="166" fontId="3" fillId="2" borderId="1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left" vertical="top" wrapText="1"/>
    </xf>
    <xf numFmtId="0" fontId="7" fillId="2" borderId="7" xfId="1" applyFont="1" applyFill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2" fillId="2" borderId="1" xfId="10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left" vertical="top" wrapText="1"/>
    </xf>
    <xf numFmtId="0" fontId="4" fillId="3" borderId="5" xfId="1" applyFont="1" applyFill="1" applyBorder="1" applyAlignment="1">
      <alignment horizontal="center" vertical="center" wrapText="1"/>
    </xf>
    <xf numFmtId="4" fontId="4" fillId="3" borderId="5" xfId="1" applyNumberFormat="1" applyFont="1" applyFill="1" applyBorder="1" applyAlignment="1">
      <alignment horizontal="center" vertical="center" wrapText="1"/>
    </xf>
    <xf numFmtId="49" fontId="4" fillId="3" borderId="13" xfId="1" applyNumberFormat="1" applyFont="1" applyFill="1" applyBorder="1" applyAlignment="1">
      <alignment horizontal="center" vertical="top" wrapText="1"/>
    </xf>
    <xf numFmtId="0" fontId="2" fillId="0" borderId="5" xfId="1" applyBorder="1" applyAlignment="1">
      <alignment vertical="top" wrapText="1"/>
    </xf>
    <xf numFmtId="1" fontId="54" fillId="2" borderId="7" xfId="0" applyNumberFormat="1" applyFont="1" applyFill="1" applyBorder="1" applyAlignment="1">
      <alignment horizontal="center" vertical="top" wrapText="1"/>
    </xf>
    <xf numFmtId="0" fontId="42" fillId="2" borderId="7" xfId="0" applyFont="1" applyFill="1" applyBorder="1" applyAlignment="1">
      <alignment vertical="top" wrapText="1"/>
    </xf>
    <xf numFmtId="0" fontId="42" fillId="2" borderId="7" xfId="0" applyFont="1" applyFill="1" applyBorder="1" applyAlignment="1">
      <alignment horizontal="center" vertical="top" wrapText="1"/>
    </xf>
    <xf numFmtId="4" fontId="42" fillId="2" borderId="7" xfId="0" applyNumberFormat="1" applyFont="1" applyFill="1" applyBorder="1" applyAlignment="1">
      <alignment horizontal="center" vertical="top"/>
    </xf>
    <xf numFmtId="4" fontId="42" fillId="2" borderId="7" xfId="0" applyNumberFormat="1" applyFont="1" applyFill="1" applyBorder="1" applyAlignment="1">
      <alignment horizontal="center" vertical="top" wrapText="1"/>
    </xf>
    <xf numFmtId="4" fontId="42" fillId="2" borderId="7" xfId="8" applyNumberFormat="1" applyFont="1" applyFill="1" applyBorder="1" applyAlignment="1">
      <alignment horizontal="center" vertical="top" wrapText="1"/>
    </xf>
    <xf numFmtId="0" fontId="42" fillId="2" borderId="7" xfId="0" applyFont="1" applyFill="1" applyBorder="1" applyAlignment="1">
      <alignment horizontal="left" vertical="top" wrapText="1"/>
    </xf>
    <xf numFmtId="0" fontId="54" fillId="2" borderId="7" xfId="0" applyFont="1" applyFill="1" applyBorder="1" applyAlignment="1">
      <alignment horizontal="center" vertical="top"/>
    </xf>
    <xf numFmtId="0" fontId="3" fillId="0" borderId="5" xfId="1" applyFont="1" applyBorder="1" applyAlignment="1">
      <alignment horizontal="center" vertical="top" wrapText="1"/>
    </xf>
    <xf numFmtId="0" fontId="42" fillId="2" borderId="7" xfId="10" applyFont="1" applyFill="1" applyBorder="1" applyAlignment="1">
      <alignment vertical="top" wrapText="1"/>
    </xf>
    <xf numFmtId="0" fontId="42" fillId="2" borderId="1" xfId="10" applyFont="1" applyFill="1" applyBorder="1" applyAlignment="1">
      <alignment vertical="top" wrapText="1"/>
    </xf>
    <xf numFmtId="0" fontId="42" fillId="0" borderId="7" xfId="8" applyFont="1" applyBorder="1" applyAlignment="1">
      <alignment vertical="top" wrapText="1"/>
    </xf>
    <xf numFmtId="0" fontId="42" fillId="0" borderId="7" xfId="8" applyFont="1" applyBorder="1" applyAlignment="1">
      <alignment horizontal="center" vertical="top" wrapText="1"/>
    </xf>
    <xf numFmtId="4" fontId="45" fillId="0" borderId="7" xfId="8" applyNumberFormat="1" applyFont="1" applyBorder="1" applyAlignment="1">
      <alignment horizontal="center" vertical="top" wrapText="1"/>
    </xf>
    <xf numFmtId="4" fontId="42" fillId="0" borderId="7" xfId="8" applyNumberFormat="1" applyFont="1" applyBorder="1" applyAlignment="1">
      <alignment horizontal="center" vertical="top" wrapText="1"/>
    </xf>
    <xf numFmtId="0" fontId="42" fillId="0" borderId="7" xfId="8" applyFont="1" applyBorder="1" applyAlignment="1">
      <alignment horizontal="left" vertical="top" wrapText="1"/>
    </xf>
    <xf numFmtId="0" fontId="42" fillId="0" borderId="7" xfId="8" applyFont="1" applyBorder="1" applyAlignment="1">
      <alignment horizontal="center" vertical="top"/>
    </xf>
    <xf numFmtId="1" fontId="45" fillId="0" borderId="7" xfId="8" applyNumberFormat="1" applyFont="1" applyBorder="1" applyAlignment="1">
      <alignment horizontal="center" vertical="top" wrapText="1"/>
    </xf>
    <xf numFmtId="0" fontId="42" fillId="2" borderId="5" xfId="10" applyFont="1" applyFill="1" applyBorder="1" applyAlignment="1">
      <alignment vertical="top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top" wrapText="1"/>
    </xf>
    <xf numFmtId="49" fontId="4" fillId="2" borderId="4" xfId="1" applyNumberFormat="1" applyFont="1" applyFill="1" applyBorder="1" applyAlignment="1">
      <alignment horizontal="center" vertical="top" wrapText="1"/>
    </xf>
    <xf numFmtId="49" fontId="4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center" vertical="top" wrapText="1"/>
    </xf>
    <xf numFmtId="49" fontId="4" fillId="2" borderId="4" xfId="1" applyNumberFormat="1" applyFont="1" applyFill="1" applyBorder="1" applyAlignment="1">
      <alignment horizontal="center" vertical="top"/>
    </xf>
    <xf numFmtId="49" fontId="52" fillId="2" borderId="4" xfId="1" applyNumberFormat="1" applyFont="1" applyFill="1" applyBorder="1" applyAlignment="1">
      <alignment horizontal="center" vertical="top"/>
    </xf>
    <xf numFmtId="49" fontId="6" fillId="2" borderId="4" xfId="1" applyNumberFormat="1" applyFont="1" applyFill="1" applyBorder="1" applyAlignment="1">
      <alignment horizontal="center" vertical="top"/>
    </xf>
    <xf numFmtId="49" fontId="6" fillId="2" borderId="9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3" borderId="4" xfId="1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center" wrapText="1"/>
    </xf>
    <xf numFmtId="0" fontId="53" fillId="2" borderId="1" xfId="1" applyFont="1" applyFill="1" applyBorder="1" applyAlignment="1">
      <alignment vertical="top" wrapText="1"/>
    </xf>
    <xf numFmtId="2" fontId="41" fillId="0" borderId="1" xfId="1" applyNumberFormat="1" applyFont="1" applyBorder="1" applyAlignment="1">
      <alignment horizontal="center" vertical="top" wrapText="1"/>
    </xf>
    <xf numFmtId="0" fontId="3" fillId="2" borderId="5" xfId="1" applyFont="1" applyFill="1" applyBorder="1" applyAlignment="1">
      <alignment vertical="top" wrapText="1"/>
    </xf>
    <xf numFmtId="0" fontId="3" fillId="2" borderId="6" xfId="1" applyFont="1" applyFill="1" applyBorder="1" applyAlignment="1">
      <alignment vertical="top" wrapText="1"/>
    </xf>
    <xf numFmtId="0" fontId="3" fillId="2" borderId="7" xfId="1" applyFont="1" applyFill="1" applyBorder="1" applyAlignment="1">
      <alignment vertical="top" wrapText="1"/>
    </xf>
    <xf numFmtId="0" fontId="17" fillId="0" borderId="0" xfId="1" applyFont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2" fillId="0" borderId="0" xfId="1" applyAlignment="1">
      <alignment horizontal="left" vertical="top" wrapText="1"/>
    </xf>
    <xf numFmtId="0" fontId="14" fillId="0" borderId="6" xfId="1" applyFont="1" applyBorder="1" applyAlignment="1">
      <alignment vertical="top" wrapText="1"/>
    </xf>
    <xf numFmtId="0" fontId="4" fillId="4" borderId="7" xfId="1" applyFont="1" applyFill="1" applyBorder="1" applyAlignment="1">
      <alignment horizontal="left" vertical="top" wrapText="1"/>
    </xf>
    <xf numFmtId="0" fontId="4" fillId="4" borderId="1" xfId="1" applyFont="1" applyFill="1" applyBorder="1" applyAlignment="1">
      <alignment horizontal="left" vertical="top" wrapText="1"/>
    </xf>
    <xf numFmtId="0" fontId="2" fillId="0" borderId="7" xfId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left" vertical="top"/>
    </xf>
    <xf numFmtId="0" fontId="17" fillId="0" borderId="0" xfId="1" applyFont="1" applyAlignment="1">
      <alignment horizontal="left" vertical="top"/>
    </xf>
    <xf numFmtId="0" fontId="18" fillId="0" borderId="0" xfId="1" applyFont="1" applyAlignment="1">
      <alignment horizontal="center" wrapText="1"/>
    </xf>
    <xf numFmtId="164" fontId="4" fillId="0" borderId="1" xfId="2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18" fillId="0" borderId="8" xfId="1" applyFont="1" applyBorder="1" applyAlignment="1">
      <alignment horizontal="center"/>
    </xf>
    <xf numFmtId="0" fontId="19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0" fillId="2" borderId="5" xfId="3" applyFont="1" applyFill="1" applyBorder="1" applyAlignment="1">
      <alignment horizontal="center" vertical="top" wrapText="1"/>
    </xf>
    <xf numFmtId="0" fontId="10" fillId="2" borderId="6" xfId="3" applyFont="1" applyFill="1" applyBorder="1" applyAlignment="1">
      <alignment horizontal="center" vertical="top" wrapText="1"/>
    </xf>
    <xf numFmtId="0" fontId="20" fillId="2" borderId="10" xfId="1" applyFont="1" applyFill="1" applyBorder="1" applyAlignment="1">
      <alignment horizontal="center" vertical="center"/>
    </xf>
    <xf numFmtId="0" fontId="20" fillId="2" borderId="13" xfId="1" applyFont="1" applyFill="1" applyBorder="1" applyAlignment="1">
      <alignment vertical="center"/>
    </xf>
    <xf numFmtId="0" fontId="20" fillId="2" borderId="15" xfId="1" applyFont="1" applyFill="1" applyBorder="1" applyAlignment="1">
      <alignment vertical="center"/>
    </xf>
    <xf numFmtId="0" fontId="20" fillId="2" borderId="9" xfId="1" applyFont="1" applyFill="1" applyBorder="1" applyAlignment="1">
      <alignment vertical="center"/>
    </xf>
    <xf numFmtId="0" fontId="20" fillId="2" borderId="5" xfId="4" applyFont="1" applyFill="1" applyBorder="1" applyAlignment="1">
      <alignment horizontal="center" vertical="center" wrapText="1"/>
    </xf>
    <xf numFmtId="0" fontId="20" fillId="2" borderId="6" xfId="4" applyFont="1" applyFill="1" applyBorder="1" applyAlignment="1">
      <alignment horizontal="center" vertical="center" wrapText="1"/>
    </xf>
    <xf numFmtId="0" fontId="20" fillId="2" borderId="7" xfId="4" applyFont="1" applyFill="1" applyBorder="1" applyAlignment="1">
      <alignment horizontal="center" vertical="center" wrapText="1"/>
    </xf>
    <xf numFmtId="165" fontId="20" fillId="2" borderId="2" xfId="4" applyNumberFormat="1" applyFont="1" applyFill="1" applyBorder="1" applyAlignment="1">
      <alignment horizontal="center" vertical="center" wrapText="1"/>
    </xf>
    <xf numFmtId="165" fontId="20" fillId="2" borderId="3" xfId="4" applyNumberFormat="1" applyFont="1" applyFill="1" applyBorder="1" applyAlignment="1">
      <alignment horizontal="center" vertical="center" wrapText="1"/>
    </xf>
    <xf numFmtId="165" fontId="20" fillId="2" borderId="4" xfId="4" applyNumberFormat="1" applyFont="1" applyFill="1" applyBorder="1" applyAlignment="1">
      <alignment horizontal="center" vertical="center" wrapText="1"/>
    </xf>
    <xf numFmtId="165" fontId="20" fillId="2" borderId="5" xfId="4" applyNumberFormat="1" applyFont="1" applyFill="1" applyBorder="1" applyAlignment="1">
      <alignment horizontal="center" vertical="center" wrapText="1"/>
    </xf>
    <xf numFmtId="165" fontId="20" fillId="2" borderId="7" xfId="4" applyNumberFormat="1" applyFont="1" applyFill="1" applyBorder="1" applyAlignment="1">
      <alignment horizontal="center" vertical="center" wrapText="1"/>
    </xf>
    <xf numFmtId="165" fontId="20" fillId="2" borderId="1" xfId="4" applyNumberFormat="1" applyFont="1" applyFill="1" applyBorder="1" applyAlignment="1">
      <alignment horizontal="center" vertical="center" wrapText="1"/>
    </xf>
    <xf numFmtId="0" fontId="30" fillId="2" borderId="6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/>
    </xf>
    <xf numFmtId="0" fontId="20" fillId="2" borderId="3" xfId="1" applyFont="1" applyFill="1" applyBorder="1" applyAlignment="1">
      <alignment horizontal="center"/>
    </xf>
    <xf numFmtId="0" fontId="20" fillId="2" borderId="4" xfId="1" applyFont="1" applyFill="1" applyBorder="1" applyAlignment="1">
      <alignment horizontal="center"/>
    </xf>
    <xf numFmtId="0" fontId="20" fillId="2" borderId="5" xfId="3" applyFont="1" applyFill="1" applyBorder="1" applyAlignment="1">
      <alignment horizontal="center" vertical="top" wrapText="1"/>
    </xf>
    <xf numFmtId="0" fontId="20" fillId="2" borderId="7" xfId="3" applyFont="1" applyFill="1" applyBorder="1" applyAlignment="1">
      <alignment horizontal="center" vertical="top" wrapText="1"/>
    </xf>
    <xf numFmtId="0" fontId="10" fillId="2" borderId="5" xfId="3" applyFont="1" applyFill="1" applyBorder="1" applyAlignment="1">
      <alignment horizontal="left" vertical="top" wrapText="1"/>
    </xf>
    <xf numFmtId="0" fontId="10" fillId="2" borderId="7" xfId="3" applyFont="1" applyFill="1" applyBorder="1" applyAlignment="1">
      <alignment horizontal="left" vertical="top" wrapText="1"/>
    </xf>
    <xf numFmtId="0" fontId="10" fillId="2" borderId="6" xfId="3" applyFont="1" applyFill="1" applyBorder="1" applyAlignment="1">
      <alignment horizontal="left" vertical="top" wrapText="1"/>
    </xf>
    <xf numFmtId="0" fontId="20" fillId="2" borderId="5" xfId="3" applyFont="1" applyFill="1" applyBorder="1" applyAlignment="1">
      <alignment horizontal="center" vertical="center" wrapText="1"/>
    </xf>
    <xf numFmtId="0" fontId="20" fillId="2" borderId="7" xfId="3" applyFont="1" applyFill="1" applyBorder="1" applyAlignment="1">
      <alignment horizontal="center" vertical="center" wrapText="1"/>
    </xf>
    <xf numFmtId="2" fontId="10" fillId="2" borderId="5" xfId="3" applyNumberFormat="1" applyFont="1" applyFill="1" applyBorder="1" applyAlignment="1" applyProtection="1">
      <alignment horizontal="center" vertical="center" wrapText="1"/>
      <protection locked="0"/>
    </xf>
    <xf numFmtId="2" fontId="10" fillId="2" borderId="7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4" applyFont="1" applyFill="1" applyAlignment="1">
      <alignment horizontal="center" vertical="center" wrapText="1"/>
    </xf>
    <xf numFmtId="0" fontId="34" fillId="2" borderId="2" xfId="3" applyFont="1" applyFill="1" applyBorder="1" applyAlignment="1">
      <alignment horizontal="center" vertical="center"/>
    </xf>
    <xf numFmtId="0" fontId="34" fillId="2" borderId="3" xfId="3" applyFont="1" applyFill="1" applyBorder="1" applyAlignment="1">
      <alignment horizontal="center" vertical="center"/>
    </xf>
    <xf numFmtId="0" fontId="34" fillId="2" borderId="4" xfId="3" applyFont="1" applyFill="1" applyBorder="1" applyAlignment="1">
      <alignment horizontal="center" vertical="center"/>
    </xf>
    <xf numFmtId="0" fontId="31" fillId="2" borderId="2" xfId="3" applyFont="1" applyFill="1" applyBorder="1" applyAlignment="1">
      <alignment horizontal="center" vertical="center"/>
    </xf>
    <xf numFmtId="0" fontId="31" fillId="2" borderId="3" xfId="3" applyFont="1" applyFill="1" applyBorder="1" applyAlignment="1">
      <alignment horizontal="center" vertical="center"/>
    </xf>
    <xf numFmtId="0" fontId="31" fillId="2" borderId="4" xfId="3" applyFont="1" applyFill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top" wrapText="1"/>
    </xf>
    <xf numFmtId="0" fontId="20" fillId="2" borderId="5" xfId="3" applyFont="1" applyFill="1" applyBorder="1" applyAlignment="1">
      <alignment horizontal="left" vertical="top" wrapText="1"/>
    </xf>
    <xf numFmtId="0" fontId="20" fillId="2" borderId="7" xfId="3" applyFont="1" applyFill="1" applyBorder="1" applyAlignment="1">
      <alignment horizontal="left" vertical="top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14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165" fontId="10" fillId="2" borderId="0" xfId="4" applyNumberFormat="1" applyFont="1" applyFill="1" applyAlignment="1">
      <alignment horizontal="center" vertical="center" wrapText="1"/>
    </xf>
    <xf numFmtId="0" fontId="40" fillId="0" borderId="1" xfId="1" applyFont="1" applyBorder="1" applyAlignment="1">
      <alignment horizontal="center" vertical="top" wrapText="1"/>
    </xf>
    <xf numFmtId="0" fontId="41" fillId="0" borderId="5" xfId="1" applyFont="1" applyBorder="1" applyAlignment="1">
      <alignment horizontal="center" vertical="top" wrapText="1"/>
    </xf>
    <xf numFmtId="0" fontId="41" fillId="0" borderId="1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center" vertical="center" wrapText="1"/>
    </xf>
    <xf numFmtId="165" fontId="4" fillId="0" borderId="3" xfId="1" applyNumberFormat="1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165" fontId="4" fillId="0" borderId="5" xfId="1" applyNumberFormat="1" applyFont="1" applyBorder="1" applyAlignment="1">
      <alignment horizontal="center" vertical="center" wrapText="1"/>
    </xf>
    <xf numFmtId="165" fontId="4" fillId="0" borderId="6" xfId="1" applyNumberFormat="1" applyFont="1" applyBorder="1" applyAlignment="1">
      <alignment horizontal="center" vertical="center" wrapText="1"/>
    </xf>
    <xf numFmtId="165" fontId="4" fillId="0" borderId="7" xfId="1" applyNumberFormat="1" applyFont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 wrapText="1"/>
    </xf>
    <xf numFmtId="0" fontId="5" fillId="2" borderId="1" xfId="8" applyFont="1" applyFill="1" applyBorder="1" applyAlignment="1">
      <alignment horizontal="center"/>
    </xf>
    <xf numFmtId="0" fontId="3" fillId="2" borderId="5" xfId="8" applyFont="1" applyFill="1" applyBorder="1" applyAlignment="1">
      <alignment horizontal="center" vertical="top"/>
    </xf>
    <xf numFmtId="0" fontId="3" fillId="2" borderId="1" xfId="8" applyFont="1" applyFill="1" applyBorder="1" applyAlignment="1">
      <alignment horizontal="center" vertical="top"/>
    </xf>
    <xf numFmtId="0" fontId="42" fillId="2" borderId="5" xfId="8" applyFont="1" applyFill="1" applyBorder="1" applyAlignment="1">
      <alignment horizontal="center" vertical="top" wrapText="1"/>
    </xf>
    <xf numFmtId="0" fontId="42" fillId="2" borderId="6" xfId="8" applyFont="1" applyFill="1" applyBorder="1" applyAlignment="1">
      <alignment horizontal="center" vertical="top" wrapText="1"/>
    </xf>
    <xf numFmtId="0" fontId="4" fillId="2" borderId="1" xfId="8" applyFont="1" applyFill="1" applyBorder="1" applyAlignment="1">
      <alignment horizontal="center" vertical="center"/>
    </xf>
    <xf numFmtId="0" fontId="19" fillId="2" borderId="1" xfId="8" applyFont="1" applyFill="1" applyBorder="1" applyAlignment="1">
      <alignment horizontal="center" vertical="center" wrapText="1"/>
    </xf>
    <xf numFmtId="0" fontId="17" fillId="0" borderId="8" xfId="1" applyFont="1" applyBorder="1" applyAlignment="1">
      <alignment horizontal="center" wrapText="1"/>
    </xf>
    <xf numFmtId="0" fontId="3" fillId="0" borderId="1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2" fillId="4" borderId="0" xfId="1" applyFont="1" applyFill="1" applyAlignment="1">
      <alignment horizontal="left" vertical="top"/>
    </xf>
    <xf numFmtId="0" fontId="3" fillId="2" borderId="8" xfId="1" applyFont="1" applyFill="1" applyBorder="1" applyAlignment="1">
      <alignment horizontal="center" vertical="top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center" vertical="center" wrapText="1"/>
    </xf>
    <xf numFmtId="165" fontId="4" fillId="2" borderId="6" xfId="1" applyNumberFormat="1" applyFont="1" applyFill="1" applyBorder="1" applyAlignment="1">
      <alignment horizontal="center" vertical="center" wrapText="1"/>
    </xf>
    <xf numFmtId="165" fontId="4" fillId="2" borderId="7" xfId="1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left" vertical="top" wrapText="1"/>
    </xf>
    <xf numFmtId="0" fontId="7" fillId="2" borderId="6" xfId="1" applyFont="1" applyFill="1" applyBorder="1" applyAlignment="1">
      <alignment horizontal="left" vertical="top" wrapText="1"/>
    </xf>
    <xf numFmtId="0" fontId="36" fillId="0" borderId="3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 wrapText="1"/>
    </xf>
    <xf numFmtId="0" fontId="4" fillId="0" borderId="1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/>
    </xf>
    <xf numFmtId="0" fontId="41" fillId="0" borderId="1" xfId="8" applyFont="1" applyBorder="1" applyAlignment="1">
      <alignment horizontal="center" vertical="top"/>
    </xf>
    <xf numFmtId="0" fontId="42" fillId="2" borderId="5" xfId="10" applyFont="1" applyFill="1" applyBorder="1" applyAlignment="1">
      <alignment horizontal="left" vertical="top" wrapText="1"/>
    </xf>
    <xf numFmtId="0" fontId="42" fillId="2" borderId="6" xfId="10" applyFont="1" applyFill="1" applyBorder="1" applyAlignment="1">
      <alignment horizontal="left" vertical="top" wrapText="1"/>
    </xf>
    <xf numFmtId="0" fontId="19" fillId="0" borderId="1" xfId="8" applyFont="1" applyBorder="1" applyAlignment="1">
      <alignment horizontal="center" vertical="center" wrapText="1"/>
    </xf>
    <xf numFmtId="0" fontId="4" fillId="0" borderId="1" xfId="8" applyFont="1" applyBorder="1" applyAlignment="1">
      <alignment horizontal="center" vertical="center"/>
    </xf>
    <xf numFmtId="0" fontId="59" fillId="0" borderId="0" xfId="1" applyFont="1"/>
  </cellXfs>
  <cellStyles count="13">
    <cellStyle name="Excel Built-in Normal" xfId="3" xr:uid="{00000000-0005-0000-0000-000000000000}"/>
    <cellStyle name="Excel Built-in Normal 1" xfId="6" xr:uid="{00000000-0005-0000-0000-000001000000}"/>
    <cellStyle name="Обычный" xfId="0" builtinId="0"/>
    <cellStyle name="Обычный 2" xfId="1" xr:uid="{00000000-0005-0000-0000-000003000000}"/>
    <cellStyle name="Обычный 2 2" xfId="4" xr:uid="{00000000-0005-0000-0000-000004000000}"/>
    <cellStyle name="Обычный 2 2_Програма СЕР на 2021 рік (зміни відповідно до проєкту бюджета на 2021 рік) МОЯ" xfId="10" xr:uid="{00000000-0005-0000-0000-000005000000}"/>
    <cellStyle name="Обычный 3" xfId="8" xr:uid="{00000000-0005-0000-0000-000006000000}"/>
    <cellStyle name="Обычный 3 3" xfId="7" xr:uid="{00000000-0005-0000-0000-000007000000}"/>
    <cellStyle name="Обычный 4" xfId="11" xr:uid="{00000000-0005-0000-0000-000008000000}"/>
    <cellStyle name="Обычный 5" xfId="5" xr:uid="{00000000-0005-0000-0000-000009000000}"/>
    <cellStyle name="Обычный 6" xfId="12" xr:uid="{00000000-0005-0000-0000-00000A000000}"/>
    <cellStyle name="Финансовый 2" xfId="2" xr:uid="{00000000-0005-0000-0000-00000B000000}"/>
    <cellStyle name="Финансовый 3" xfId="9" xr:uid="{00000000-0005-0000-0000-00000C000000}"/>
  </cellStyles>
  <dxfs count="5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view="pageBreakPreview" topLeftCell="A22" zoomScale="75" zoomScaleNormal="75" zoomScaleSheetLayoutView="75" zoomScalePageLayoutView="80" workbookViewId="0">
      <selection activeCell="L35" sqref="L35"/>
    </sheetView>
  </sheetViews>
  <sheetFormatPr defaultRowHeight="15" x14ac:dyDescent="0.25"/>
  <cols>
    <col min="1" max="1" width="42" style="374" customWidth="1"/>
    <col min="2" max="2" width="12.28515625" style="374" customWidth="1"/>
    <col min="3" max="3" width="16.85546875" style="374" customWidth="1"/>
    <col min="4" max="4" width="19.28515625" style="374" customWidth="1"/>
    <col min="5" max="5" width="19.7109375" style="374" customWidth="1"/>
    <col min="6" max="6" width="24.140625" style="374" customWidth="1"/>
    <col min="7" max="7" width="16.28515625" style="374" customWidth="1"/>
    <col min="8" max="8" width="15.5703125" style="374" customWidth="1"/>
    <col min="9" max="9" width="18.42578125" style="374" bestFit="1" customWidth="1"/>
    <col min="10" max="11" width="9.140625" style="374"/>
    <col min="12" max="12" width="13" style="374" bestFit="1" customWidth="1"/>
    <col min="13" max="16384" width="9.140625" style="374"/>
  </cols>
  <sheetData>
    <row r="1" spans="1:8" ht="20.25" customHeight="1" x14ac:dyDescent="0.25">
      <c r="A1" s="573" t="s">
        <v>828</v>
      </c>
      <c r="B1" s="573"/>
      <c r="C1" s="573"/>
      <c r="D1" s="573"/>
      <c r="E1" s="573"/>
      <c r="F1" s="573"/>
      <c r="G1" s="573"/>
      <c r="H1" s="573"/>
    </row>
    <row r="2" spans="1:8" ht="20.25" customHeight="1" x14ac:dyDescent="0.25">
      <c r="A2" s="573"/>
      <c r="B2" s="573"/>
      <c r="C2" s="573"/>
      <c r="D2" s="573"/>
      <c r="E2" s="573"/>
      <c r="F2" s="573"/>
      <c r="G2" s="573"/>
      <c r="H2" s="573"/>
    </row>
    <row r="3" spans="1:8" ht="10.5" customHeight="1" x14ac:dyDescent="0.25">
      <c r="A3" s="573"/>
      <c r="B3" s="573"/>
      <c r="C3" s="573"/>
      <c r="D3" s="573"/>
      <c r="E3" s="573"/>
      <c r="F3" s="573"/>
      <c r="G3" s="573"/>
      <c r="H3" s="573"/>
    </row>
    <row r="4" spans="1:8" ht="18.75" x14ac:dyDescent="0.3">
      <c r="A4" s="375"/>
      <c r="B4" s="375"/>
      <c r="C4" s="375"/>
      <c r="D4" s="375"/>
      <c r="E4" s="375"/>
      <c r="F4" s="375"/>
      <c r="G4" s="375"/>
      <c r="H4" s="376" t="s">
        <v>829</v>
      </c>
    </row>
    <row r="5" spans="1:8" ht="18.75" customHeight="1" x14ac:dyDescent="0.25">
      <c r="A5" s="574" t="s">
        <v>830</v>
      </c>
      <c r="B5" s="574" t="s">
        <v>68</v>
      </c>
      <c r="C5" s="577" t="s">
        <v>831</v>
      </c>
      <c r="D5" s="577"/>
      <c r="E5" s="577"/>
      <c r="F5" s="577"/>
      <c r="G5" s="577"/>
      <c r="H5" s="577"/>
    </row>
    <row r="6" spans="1:8" ht="18.75" x14ac:dyDescent="0.25">
      <c r="A6" s="575"/>
      <c r="B6" s="575"/>
      <c r="C6" s="574" t="s">
        <v>832</v>
      </c>
      <c r="D6" s="577" t="s">
        <v>8</v>
      </c>
      <c r="E6" s="577"/>
      <c r="F6" s="577"/>
      <c r="G6" s="577"/>
      <c r="H6" s="577"/>
    </row>
    <row r="7" spans="1:8" ht="18.75" customHeight="1" x14ac:dyDescent="0.25">
      <c r="A7" s="575"/>
      <c r="B7" s="575"/>
      <c r="C7" s="575"/>
      <c r="D7" s="574" t="s">
        <v>833</v>
      </c>
      <c r="E7" s="577" t="s">
        <v>10</v>
      </c>
      <c r="F7" s="577"/>
      <c r="G7" s="577" t="s">
        <v>327</v>
      </c>
      <c r="H7" s="577" t="s">
        <v>210</v>
      </c>
    </row>
    <row r="8" spans="1:8" ht="15" customHeight="1" x14ac:dyDescent="0.25">
      <c r="A8" s="575"/>
      <c r="B8" s="575"/>
      <c r="C8" s="575"/>
      <c r="D8" s="575"/>
      <c r="E8" s="577"/>
      <c r="F8" s="577"/>
      <c r="G8" s="577"/>
      <c r="H8" s="577"/>
    </row>
    <row r="9" spans="1:8" ht="84.75" customHeight="1" x14ac:dyDescent="0.25">
      <c r="A9" s="576"/>
      <c r="B9" s="576"/>
      <c r="C9" s="576"/>
      <c r="D9" s="576"/>
      <c r="E9" s="377" t="s">
        <v>328</v>
      </c>
      <c r="F9" s="377" t="s">
        <v>16</v>
      </c>
      <c r="G9" s="577"/>
      <c r="H9" s="577"/>
    </row>
    <row r="10" spans="1:8" ht="19.5" customHeight="1" x14ac:dyDescent="0.25">
      <c r="A10" s="378" t="s">
        <v>834</v>
      </c>
      <c r="B10" s="379">
        <v>4</v>
      </c>
      <c r="C10" s="380">
        <f>SUM(D10:H10)</f>
        <v>3710</v>
      </c>
      <c r="D10" s="380">
        <f>'2.1.'!G14</f>
        <v>0</v>
      </c>
      <c r="E10" s="380">
        <f>'2.1.'!H14</f>
        <v>0</v>
      </c>
      <c r="F10" s="380">
        <f>'2.1.'!I14</f>
        <v>0</v>
      </c>
      <c r="G10" s="380">
        <f>'2.1.'!J14</f>
        <v>3710</v>
      </c>
      <c r="H10" s="380">
        <f>'2.1.'!K14</f>
        <v>0</v>
      </c>
    </row>
    <row r="11" spans="1:8" ht="33" customHeight="1" x14ac:dyDescent="0.25">
      <c r="A11" s="378" t="s">
        <v>36</v>
      </c>
      <c r="B11" s="379">
        <v>11</v>
      </c>
      <c r="C11" s="380">
        <f>SUM(D11:H11)</f>
        <v>1225</v>
      </c>
      <c r="D11" s="380">
        <f>'2.2'!G20</f>
        <v>0</v>
      </c>
      <c r="E11" s="380">
        <f>'2.2'!H20</f>
        <v>0</v>
      </c>
      <c r="F11" s="380">
        <f>'2.2'!I20</f>
        <v>0</v>
      </c>
      <c r="G11" s="380">
        <f>'2.2'!J20</f>
        <v>410</v>
      </c>
      <c r="H11" s="380">
        <f>'2.2'!K20</f>
        <v>815</v>
      </c>
    </row>
    <row r="12" spans="1:8" ht="52.5" customHeight="1" x14ac:dyDescent="0.25">
      <c r="A12" s="378" t="s">
        <v>835</v>
      </c>
      <c r="B12" s="379">
        <v>5</v>
      </c>
      <c r="C12" s="380">
        <f t="shared" ref="C12:C34" si="0">SUM(D12:H12)</f>
        <v>0</v>
      </c>
      <c r="D12" s="380">
        <f>'2.3.'!G15</f>
        <v>0</v>
      </c>
      <c r="E12" s="380">
        <f>'2.3.'!H15</f>
        <v>0</v>
      </c>
      <c r="F12" s="380">
        <f>'2.3.'!I15</f>
        <v>0</v>
      </c>
      <c r="G12" s="380">
        <f>'2.3.'!J15</f>
        <v>0</v>
      </c>
      <c r="H12" s="380">
        <f>'2.3.'!K15</f>
        <v>0</v>
      </c>
    </row>
    <row r="13" spans="1:8" ht="67.5" customHeight="1" x14ac:dyDescent="0.25">
      <c r="A13" s="378" t="s">
        <v>836</v>
      </c>
      <c r="B13" s="379">
        <v>6</v>
      </c>
      <c r="C13" s="380">
        <f t="shared" si="0"/>
        <v>0</v>
      </c>
      <c r="D13" s="380">
        <f>'2.4.'!G16</f>
        <v>0</v>
      </c>
      <c r="E13" s="380">
        <f>'2.4.'!H16</f>
        <v>0</v>
      </c>
      <c r="F13" s="380">
        <f>'2.4.'!I16</f>
        <v>0</v>
      </c>
      <c r="G13" s="380">
        <f>'2.4.'!J16</f>
        <v>0</v>
      </c>
      <c r="H13" s="380">
        <f>'2.4.'!K16</f>
        <v>0</v>
      </c>
    </row>
    <row r="14" spans="1:8" ht="67.5" customHeight="1" x14ac:dyDescent="0.25">
      <c r="A14" s="378" t="s">
        <v>837</v>
      </c>
      <c r="B14" s="379">
        <v>16</v>
      </c>
      <c r="C14" s="380">
        <f t="shared" si="0"/>
        <v>4196.7</v>
      </c>
      <c r="D14" s="380">
        <f>'2.5.'!G26</f>
        <v>0</v>
      </c>
      <c r="E14" s="380">
        <f>'2.5.'!H26</f>
        <v>0</v>
      </c>
      <c r="F14" s="380">
        <f>'2.5.'!I26</f>
        <v>4196.7</v>
      </c>
      <c r="G14" s="380">
        <f>'2.5.'!J26</f>
        <v>0</v>
      </c>
      <c r="H14" s="380">
        <f>'2.5.'!K26</f>
        <v>0</v>
      </c>
    </row>
    <row r="15" spans="1:8" ht="36.75" customHeight="1" x14ac:dyDescent="0.25">
      <c r="A15" s="378" t="s">
        <v>838</v>
      </c>
      <c r="B15" s="379">
        <v>7</v>
      </c>
      <c r="C15" s="380">
        <f t="shared" si="0"/>
        <v>0</v>
      </c>
      <c r="D15" s="380">
        <f>'2.6.'!G17</f>
        <v>0</v>
      </c>
      <c r="E15" s="380">
        <f>'2.6.'!H17</f>
        <v>0</v>
      </c>
      <c r="F15" s="380">
        <f>'2.6.'!I17</f>
        <v>0</v>
      </c>
      <c r="G15" s="380">
        <f>'2.6.'!J17</f>
        <v>0</v>
      </c>
      <c r="H15" s="380">
        <f>'2.6.'!K17</f>
        <v>0</v>
      </c>
    </row>
    <row r="16" spans="1:8" ht="36.75" customHeight="1" x14ac:dyDescent="0.25">
      <c r="A16" s="378" t="s">
        <v>839</v>
      </c>
      <c r="B16" s="379">
        <v>13</v>
      </c>
      <c r="C16" s="380">
        <f t="shared" si="0"/>
        <v>0</v>
      </c>
      <c r="D16" s="380">
        <f>'2.7.'!G23</f>
        <v>0</v>
      </c>
      <c r="E16" s="380">
        <f>'2.7.'!H23</f>
        <v>0</v>
      </c>
      <c r="F16" s="380">
        <f>'2.7.'!I23</f>
        <v>0</v>
      </c>
      <c r="G16" s="380">
        <f>'2.7.'!J23</f>
        <v>0</v>
      </c>
      <c r="H16" s="380">
        <f>'2.7.'!K23</f>
        <v>0</v>
      </c>
    </row>
    <row r="17" spans="1:8" ht="54" customHeight="1" x14ac:dyDescent="0.25">
      <c r="A17" s="378" t="s">
        <v>840</v>
      </c>
      <c r="B17" s="379">
        <v>7</v>
      </c>
      <c r="C17" s="380">
        <f t="shared" si="0"/>
        <v>7000</v>
      </c>
      <c r="D17" s="380">
        <f>'2.8.'!G17</f>
        <v>0</v>
      </c>
      <c r="E17" s="380">
        <f>'2.8.'!H17</f>
        <v>0</v>
      </c>
      <c r="F17" s="380">
        <f>'2.8.'!I17</f>
        <v>0</v>
      </c>
      <c r="G17" s="380">
        <f>'2.8.'!J17</f>
        <v>7000</v>
      </c>
      <c r="H17" s="380">
        <f>'2.8.'!K17</f>
        <v>0</v>
      </c>
    </row>
    <row r="18" spans="1:8" ht="54" customHeight="1" x14ac:dyDescent="0.25">
      <c r="A18" s="378" t="s">
        <v>214</v>
      </c>
      <c r="B18" s="379">
        <v>7</v>
      </c>
      <c r="C18" s="380">
        <f t="shared" si="0"/>
        <v>8344.75</v>
      </c>
      <c r="D18" s="380">
        <f>'2.9'!G16</f>
        <v>0</v>
      </c>
      <c r="E18" s="380">
        <f>'2.9'!H16</f>
        <v>0</v>
      </c>
      <c r="F18" s="380">
        <f>'2.9'!I16</f>
        <v>8344.75</v>
      </c>
      <c r="G18" s="380">
        <f>'2.9'!J16</f>
        <v>0</v>
      </c>
      <c r="H18" s="380">
        <f>'2.9'!K16</f>
        <v>0</v>
      </c>
    </row>
    <row r="19" spans="1:8" ht="32.25" customHeight="1" x14ac:dyDescent="0.25">
      <c r="A19" s="378" t="s">
        <v>841</v>
      </c>
      <c r="B19" s="379">
        <v>10</v>
      </c>
      <c r="C19" s="380">
        <f t="shared" si="0"/>
        <v>20845.689999999999</v>
      </c>
      <c r="D19" s="380">
        <f>'2.10'!G35</f>
        <v>0</v>
      </c>
      <c r="E19" s="380">
        <f>'2.10'!H35</f>
        <v>0</v>
      </c>
      <c r="F19" s="380">
        <f>'2.10'!I35</f>
        <v>20845.689999999999</v>
      </c>
      <c r="G19" s="380">
        <f>'2.10'!J35</f>
        <v>0</v>
      </c>
      <c r="H19" s="380">
        <f>'2.10'!K35</f>
        <v>0</v>
      </c>
    </row>
    <row r="20" spans="1:8" ht="54" customHeight="1" x14ac:dyDescent="0.25">
      <c r="A20" s="378" t="s">
        <v>842</v>
      </c>
      <c r="B20" s="379">
        <v>10</v>
      </c>
      <c r="C20" s="380">
        <f t="shared" si="0"/>
        <v>300</v>
      </c>
      <c r="D20" s="380">
        <f>'2.11'!G19</f>
        <v>0</v>
      </c>
      <c r="E20" s="380">
        <f>'2.11'!H19</f>
        <v>0</v>
      </c>
      <c r="F20" s="380">
        <f>'2.11'!I19</f>
        <v>300</v>
      </c>
      <c r="G20" s="380">
        <f>'2.11'!J19</f>
        <v>0</v>
      </c>
      <c r="H20" s="380">
        <f>'2.11'!K19</f>
        <v>0</v>
      </c>
    </row>
    <row r="21" spans="1:8" ht="36.75" customHeight="1" x14ac:dyDescent="0.25">
      <c r="A21" s="378" t="s">
        <v>329</v>
      </c>
      <c r="B21" s="379">
        <v>20</v>
      </c>
      <c r="C21" s="380">
        <f t="shared" si="0"/>
        <v>19961.800000000003</v>
      </c>
      <c r="D21" s="380">
        <f>'2.12.'!G37</f>
        <v>0</v>
      </c>
      <c r="E21" s="380">
        <f>'2.12.'!H37</f>
        <v>0</v>
      </c>
      <c r="F21" s="380">
        <f>'2.12.'!I37</f>
        <v>19961.800000000003</v>
      </c>
      <c r="G21" s="380">
        <f>'2.12.'!J37</f>
        <v>0</v>
      </c>
      <c r="H21" s="380">
        <f>'2.12.'!K37</f>
        <v>0</v>
      </c>
    </row>
    <row r="22" spans="1:8" ht="36.75" customHeight="1" x14ac:dyDescent="0.25">
      <c r="A22" s="378" t="s">
        <v>843</v>
      </c>
      <c r="B22" s="379">
        <v>7</v>
      </c>
      <c r="C22" s="380">
        <f>SUM(D22:H22)</f>
        <v>2605</v>
      </c>
      <c r="D22" s="380">
        <f>'2.13'!G15</f>
        <v>0</v>
      </c>
      <c r="E22" s="380">
        <f>'2.13'!H15</f>
        <v>0</v>
      </c>
      <c r="F22" s="380">
        <f>'2.13'!I15</f>
        <v>2605</v>
      </c>
      <c r="G22" s="380">
        <f>'2.13'!J15</f>
        <v>0</v>
      </c>
      <c r="H22" s="380">
        <f>'2.13'!K15</f>
        <v>0</v>
      </c>
    </row>
    <row r="23" spans="1:8" ht="36.75" customHeight="1" x14ac:dyDescent="0.25">
      <c r="A23" s="378" t="s">
        <v>844</v>
      </c>
      <c r="B23" s="379">
        <v>11</v>
      </c>
      <c r="C23" s="380">
        <f t="shared" si="0"/>
        <v>3726.1</v>
      </c>
      <c r="D23" s="380">
        <f>'2.14'!G20</f>
        <v>0</v>
      </c>
      <c r="E23" s="380">
        <f>'2.14'!H20</f>
        <v>0</v>
      </c>
      <c r="F23" s="380">
        <f>'2.14'!I20</f>
        <v>3703.1</v>
      </c>
      <c r="G23" s="380">
        <f>'2.14'!J20</f>
        <v>0</v>
      </c>
      <c r="H23" s="380">
        <f>'2.14'!K20</f>
        <v>23</v>
      </c>
    </row>
    <row r="24" spans="1:8" ht="48" customHeight="1" x14ac:dyDescent="0.25">
      <c r="A24" s="378" t="s">
        <v>427</v>
      </c>
      <c r="B24" s="379">
        <v>8</v>
      </c>
      <c r="C24" s="380">
        <f t="shared" si="0"/>
        <v>3000</v>
      </c>
      <c r="D24" s="380">
        <f>'2.15'!G18</f>
        <v>0</v>
      </c>
      <c r="E24" s="380">
        <f>'2.15'!H18</f>
        <v>0</v>
      </c>
      <c r="F24" s="380">
        <f>'2.15'!I18</f>
        <v>3000</v>
      </c>
      <c r="G24" s="380">
        <f>'2.15'!J18</f>
        <v>0</v>
      </c>
      <c r="H24" s="380">
        <f>'2.15'!K18</f>
        <v>0</v>
      </c>
    </row>
    <row r="25" spans="1:8" ht="36.75" customHeight="1" x14ac:dyDescent="0.25">
      <c r="A25" s="378" t="s">
        <v>845</v>
      </c>
      <c r="B25" s="379">
        <v>3</v>
      </c>
      <c r="C25" s="380">
        <f t="shared" si="0"/>
        <v>7899.5</v>
      </c>
      <c r="D25" s="380">
        <f>'2.16'!G19</f>
        <v>0</v>
      </c>
      <c r="E25" s="380">
        <f>'2.16'!H19</f>
        <v>0</v>
      </c>
      <c r="F25" s="380">
        <f>'2.16'!I19</f>
        <v>7899.5</v>
      </c>
      <c r="G25" s="380">
        <f>'2.16'!J19</f>
        <v>0</v>
      </c>
      <c r="H25" s="380">
        <f>'2.16'!K19</f>
        <v>0</v>
      </c>
    </row>
    <row r="26" spans="1:8" ht="36.75" customHeight="1" x14ac:dyDescent="0.25">
      <c r="A26" s="378" t="s">
        <v>846</v>
      </c>
      <c r="B26" s="379">
        <v>73</v>
      </c>
      <c r="C26" s="380">
        <f t="shared" si="0"/>
        <v>225077.601</v>
      </c>
      <c r="D26" s="380">
        <f>'2.17'!G81</f>
        <v>210315.65999999997</v>
      </c>
      <c r="E26" s="380">
        <f>'2.17'!H81</f>
        <v>496.80099999999999</v>
      </c>
      <c r="F26" s="380">
        <f>'2.17'!I81</f>
        <v>14265.140000000001</v>
      </c>
      <c r="G26" s="380">
        <f>'2.17'!J81</f>
        <v>0</v>
      </c>
      <c r="H26" s="380">
        <f>'2.17'!K81</f>
        <v>0</v>
      </c>
    </row>
    <row r="27" spans="1:8" ht="53.25" customHeight="1" x14ac:dyDescent="0.25">
      <c r="A27" s="378" t="s">
        <v>634</v>
      </c>
      <c r="B27" s="379">
        <v>3</v>
      </c>
      <c r="C27" s="380">
        <f t="shared" si="0"/>
        <v>5</v>
      </c>
      <c r="D27" s="380">
        <f>'2.18'!G12</f>
        <v>0</v>
      </c>
      <c r="E27" s="380">
        <f>'2.18'!H12</f>
        <v>0</v>
      </c>
      <c r="F27" s="380">
        <f>'2.18'!I12</f>
        <v>0</v>
      </c>
      <c r="G27" s="380">
        <f>'2.18'!J12</f>
        <v>0</v>
      </c>
      <c r="H27" s="380">
        <f>'2.18'!K12</f>
        <v>5</v>
      </c>
    </row>
    <row r="28" spans="1:8" ht="45" customHeight="1" x14ac:dyDescent="0.25">
      <c r="A28" s="378" t="s">
        <v>649</v>
      </c>
      <c r="B28" s="379">
        <v>74</v>
      </c>
      <c r="C28" s="380">
        <f t="shared" si="0"/>
        <v>161568.272</v>
      </c>
      <c r="D28" s="380">
        <f>'2.19.'!G96</f>
        <v>0</v>
      </c>
      <c r="E28" s="380">
        <f>'2.19.'!H96</f>
        <v>0</v>
      </c>
      <c r="F28" s="380">
        <f>'2.19.'!I96</f>
        <v>161568.272</v>
      </c>
      <c r="G28" s="380">
        <f>'2.19.'!J96</f>
        <v>0</v>
      </c>
      <c r="H28" s="380">
        <f>'2.19.'!K96</f>
        <v>0</v>
      </c>
    </row>
    <row r="29" spans="1:8" ht="45" customHeight="1" x14ac:dyDescent="0.25">
      <c r="A29" s="378" t="s">
        <v>945</v>
      </c>
      <c r="B29" s="379">
        <v>11</v>
      </c>
      <c r="C29" s="380">
        <f t="shared" si="0"/>
        <v>4902.8</v>
      </c>
      <c r="D29" s="380">
        <f>'2.20'!G21</f>
        <v>0</v>
      </c>
      <c r="E29" s="380">
        <f>'2.20'!H21</f>
        <v>0</v>
      </c>
      <c r="F29" s="380">
        <f>'2.20'!I21</f>
        <v>4902.8</v>
      </c>
      <c r="G29" s="380">
        <f>'2.20'!J21</f>
        <v>0</v>
      </c>
      <c r="H29" s="380">
        <f>'2.20'!K21</f>
        <v>0</v>
      </c>
    </row>
    <row r="30" spans="1:8" ht="45" customHeight="1" x14ac:dyDescent="0.25">
      <c r="A30" s="378" t="s">
        <v>744</v>
      </c>
      <c r="B30" s="379">
        <v>9</v>
      </c>
      <c r="C30" s="380">
        <f t="shared" si="0"/>
        <v>9906</v>
      </c>
      <c r="D30" s="380">
        <f>'2.21'!G18</f>
        <v>0</v>
      </c>
      <c r="E30" s="380">
        <f>'2.21'!H18</f>
        <v>0</v>
      </c>
      <c r="F30" s="380">
        <f>'2.21'!I18</f>
        <v>9906</v>
      </c>
      <c r="G30" s="380">
        <f>'2.21'!J18</f>
        <v>0</v>
      </c>
      <c r="H30" s="380">
        <f>'2.21'!K18</f>
        <v>0</v>
      </c>
    </row>
    <row r="31" spans="1:8" ht="75.75" customHeight="1" x14ac:dyDescent="0.25">
      <c r="A31" s="378" t="s">
        <v>847</v>
      </c>
      <c r="B31" s="379">
        <v>10</v>
      </c>
      <c r="C31" s="380">
        <f t="shared" si="0"/>
        <v>37599.199999999997</v>
      </c>
      <c r="D31" s="380">
        <f>'2.22'!G18</f>
        <v>37333.299999999996</v>
      </c>
      <c r="E31" s="380">
        <f>'2.22'!H18</f>
        <v>236</v>
      </c>
      <c r="F31" s="380">
        <f>'2.22'!I18</f>
        <v>29.9</v>
      </c>
      <c r="G31" s="380">
        <f>'2.22'!J18</f>
        <v>0</v>
      </c>
      <c r="H31" s="380">
        <f>'2.22'!K18</f>
        <v>0</v>
      </c>
    </row>
    <row r="32" spans="1:8" ht="40.5" customHeight="1" x14ac:dyDescent="0.25">
      <c r="A32" s="378" t="s">
        <v>848</v>
      </c>
      <c r="B32" s="379">
        <v>1</v>
      </c>
      <c r="C32" s="380">
        <f t="shared" si="0"/>
        <v>0</v>
      </c>
      <c r="D32" s="380">
        <f>'2.23'!G12</f>
        <v>0</v>
      </c>
      <c r="E32" s="380">
        <f>'2.23'!H12</f>
        <v>0</v>
      </c>
      <c r="F32" s="380">
        <f>'2.23'!I12</f>
        <v>0</v>
      </c>
      <c r="G32" s="380">
        <f>'2.23'!J12</f>
        <v>0</v>
      </c>
      <c r="H32" s="380">
        <f>'2.23'!K12</f>
        <v>0</v>
      </c>
    </row>
    <row r="33" spans="1:9" ht="36.75" customHeight="1" x14ac:dyDescent="0.25">
      <c r="A33" s="378" t="s">
        <v>793</v>
      </c>
      <c r="B33" s="379">
        <v>8</v>
      </c>
      <c r="C33" s="380">
        <f t="shared" si="0"/>
        <v>2150</v>
      </c>
      <c r="D33" s="380">
        <f>'2.24.'!G18</f>
        <v>0</v>
      </c>
      <c r="E33" s="380">
        <f>'2.24.'!H18</f>
        <v>0</v>
      </c>
      <c r="F33" s="380">
        <f>'2.24.'!I18</f>
        <v>2150</v>
      </c>
      <c r="G33" s="380">
        <f>'2.24.'!J18</f>
        <v>0</v>
      </c>
      <c r="H33" s="380">
        <f>'2.24.'!K18</f>
        <v>0</v>
      </c>
    </row>
    <row r="34" spans="1:9" ht="40.5" customHeight="1" x14ac:dyDescent="0.25">
      <c r="A34" s="378" t="s">
        <v>820</v>
      </c>
      <c r="B34" s="379">
        <v>1</v>
      </c>
      <c r="C34" s="380">
        <f t="shared" si="0"/>
        <v>20</v>
      </c>
      <c r="D34" s="380">
        <f>'2.25.'!G13</f>
        <v>0</v>
      </c>
      <c r="E34" s="380">
        <f>'2.25.'!H13</f>
        <v>0</v>
      </c>
      <c r="F34" s="380">
        <f>'2.25.'!I13</f>
        <v>20</v>
      </c>
      <c r="G34" s="380">
        <f>'2.25.'!J13</f>
        <v>0</v>
      </c>
      <c r="H34" s="380">
        <f>'2.25.'!K13</f>
        <v>0</v>
      </c>
    </row>
    <row r="35" spans="1:9" s="386" customFormat="1" ht="24" customHeight="1" x14ac:dyDescent="0.25">
      <c r="A35" s="381" t="s">
        <v>849</v>
      </c>
      <c r="B35" s="382">
        <f>SUM(B10:B34)</f>
        <v>335</v>
      </c>
      <c r="C35" s="383">
        <f>SUM(D35:H35)</f>
        <v>524043.41299999994</v>
      </c>
      <c r="D35" s="384">
        <f>SUM(D10:D34)</f>
        <v>247648.95999999996</v>
      </c>
      <c r="E35" s="384">
        <f>SUM(E10:E34)</f>
        <v>732.80099999999993</v>
      </c>
      <c r="F35" s="384">
        <f t="shared" ref="F35:H35" si="1">SUM(F10:F34)</f>
        <v>263698.652</v>
      </c>
      <c r="G35" s="384">
        <f t="shared" si="1"/>
        <v>11120</v>
      </c>
      <c r="H35" s="384">
        <f t="shared" si="1"/>
        <v>843</v>
      </c>
      <c r="I35" s="385"/>
    </row>
    <row r="36" spans="1:9" ht="18.75" x14ac:dyDescent="0.3">
      <c r="A36" s="375"/>
      <c r="B36" s="375"/>
      <c r="C36" s="383">
        <f>SUM(D36:H36)</f>
        <v>0</v>
      </c>
      <c r="D36" s="375"/>
      <c r="E36" s="375"/>
      <c r="F36" s="375"/>
      <c r="G36" s="375"/>
      <c r="H36" s="375"/>
    </row>
    <row r="37" spans="1:9" s="714" customFormat="1" ht="18.75" x14ac:dyDescent="0.3">
      <c r="B37" s="383">
        <v>13</v>
      </c>
      <c r="C37" s="383">
        <f>SUM(D37:H37)</f>
        <v>237024.24900000001</v>
      </c>
      <c r="D37" s="383">
        <v>135222.82500000001</v>
      </c>
      <c r="E37" s="383">
        <v>3399.3609999999999</v>
      </c>
      <c r="F37" s="383">
        <v>45750</v>
      </c>
      <c r="G37" s="383"/>
      <c r="H37" s="383">
        <v>52652.063000000002</v>
      </c>
    </row>
    <row r="38" spans="1:9" ht="18.75" x14ac:dyDescent="0.25">
      <c r="A38" s="383"/>
      <c r="B38" s="383">
        <f>B35+B37</f>
        <v>348</v>
      </c>
      <c r="C38" s="383">
        <f>SUM(D38:H38)</f>
        <v>761067.66199999989</v>
      </c>
      <c r="D38" s="383">
        <f>D35+D37</f>
        <v>382871.78499999997</v>
      </c>
      <c r="E38" s="383">
        <f t="shared" ref="E38:H38" si="2">E35+E37</f>
        <v>4132.1620000000003</v>
      </c>
      <c r="F38" s="383">
        <f t="shared" si="2"/>
        <v>309448.652</v>
      </c>
      <c r="G38" s="383">
        <f t="shared" si="2"/>
        <v>11120</v>
      </c>
      <c r="H38" s="383">
        <f t="shared" si="2"/>
        <v>53495.063000000002</v>
      </c>
    </row>
  </sheetData>
  <mergeCells count="10">
    <mergeCell ref="A1:H3"/>
    <mergeCell ref="A5:A9"/>
    <mergeCell ref="B5:B9"/>
    <mergeCell ref="C5:H5"/>
    <mergeCell ref="C6:C9"/>
    <mergeCell ref="D6:H6"/>
    <mergeCell ref="D7:D9"/>
    <mergeCell ref="E7:F8"/>
    <mergeCell ref="G7:G9"/>
    <mergeCell ref="H7:H9"/>
  </mergeCells>
  <pageMargins left="0.39370078740157483" right="0.39370078740157483" top="0.39370078740157483" bottom="0.39370078740157483" header="0.31496062992125984" footer="0.31496062992125984"/>
  <pageSetup paperSize="9" scale="55" firstPageNumber="298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16"/>
  <sheetViews>
    <sheetView view="pageBreakPreview" topLeftCell="A5" zoomScale="90" zoomScaleNormal="90" zoomScaleSheetLayoutView="90" zoomScalePageLayoutView="80" workbookViewId="0">
      <selection activeCell="I17" sqref="I17"/>
    </sheetView>
  </sheetViews>
  <sheetFormatPr defaultColWidth="9.28515625" defaultRowHeight="15" x14ac:dyDescent="0.25"/>
  <cols>
    <col min="1" max="1" width="21.7109375" style="1" customWidth="1"/>
    <col min="2" max="2" width="4.7109375" style="6" customWidth="1"/>
    <col min="3" max="3" width="21.28515625" style="1" customWidth="1"/>
    <col min="4" max="4" width="9.42578125" style="6" customWidth="1"/>
    <col min="5" max="5" width="16.85546875" style="6" customWidth="1"/>
    <col min="6" max="6" width="10.5703125" style="16" customWidth="1"/>
    <col min="7" max="7" width="12.28515625" style="16" customWidth="1"/>
    <col min="8" max="8" width="11.140625" style="16" customWidth="1"/>
    <col min="9" max="9" width="16.85546875" style="16" customWidth="1"/>
    <col min="10" max="10" width="11.7109375" style="16" customWidth="1"/>
    <col min="11" max="11" width="8" style="16" customWidth="1"/>
    <col min="12" max="12" width="16.28515625" style="1" customWidth="1"/>
    <col min="13" max="13" width="12.7109375" style="6" customWidth="1"/>
    <col min="14" max="14" width="0.85546875" style="1" customWidth="1"/>
    <col min="15" max="15" width="14" style="2" bestFit="1" customWidth="1"/>
    <col min="16" max="16" width="9.28515625" style="2"/>
    <col min="17" max="18" width="10.28515625" style="2" bestFit="1" customWidth="1"/>
    <col min="19" max="19" width="9.28515625" style="2"/>
    <col min="20" max="20" width="10.28515625" style="2" bestFit="1" customWidth="1"/>
    <col min="21" max="27" width="9.28515625" style="2"/>
    <col min="28" max="28" width="14.42578125" style="2" customWidth="1"/>
    <col min="29" max="16384" width="9.28515625" style="2"/>
  </cols>
  <sheetData>
    <row r="1" spans="1:17" ht="1.9" customHeight="1" x14ac:dyDescent="0.25">
      <c r="D1" s="601" t="s">
        <v>206</v>
      </c>
      <c r="E1" s="602"/>
      <c r="F1" s="602"/>
      <c r="G1" s="602"/>
      <c r="H1" s="602"/>
      <c r="I1" s="602"/>
      <c r="J1" s="602"/>
      <c r="K1" s="602"/>
      <c r="L1" s="602"/>
      <c r="M1" s="602"/>
      <c r="N1" s="602"/>
    </row>
    <row r="2" spans="1:17" ht="19.5" customHeight="1" x14ac:dyDescent="0.3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14"/>
      <c r="O2" s="17"/>
      <c r="P2" s="17"/>
      <c r="Q2" s="17"/>
    </row>
    <row r="3" spans="1:17" ht="15" customHeight="1" x14ac:dyDescent="0.25">
      <c r="A3" s="579" t="s">
        <v>74</v>
      </c>
      <c r="B3" s="579" t="s">
        <v>1</v>
      </c>
      <c r="C3" s="579" t="s">
        <v>2</v>
      </c>
      <c r="D3" s="579" t="s">
        <v>3</v>
      </c>
      <c r="E3" s="579" t="s">
        <v>4</v>
      </c>
      <c r="F3" s="580" t="s">
        <v>7</v>
      </c>
      <c r="G3" s="604" t="s">
        <v>5</v>
      </c>
      <c r="H3" s="604"/>
      <c r="I3" s="604"/>
      <c r="J3" s="604"/>
      <c r="K3" s="604"/>
      <c r="L3" s="579" t="s">
        <v>207</v>
      </c>
      <c r="M3" s="579"/>
    </row>
    <row r="4" spans="1:17" x14ac:dyDescent="0.25">
      <c r="A4" s="579"/>
      <c r="B4" s="579"/>
      <c r="C4" s="579"/>
      <c r="D4" s="579"/>
      <c r="E4" s="579"/>
      <c r="F4" s="580"/>
      <c r="G4" s="580" t="s">
        <v>8</v>
      </c>
      <c r="H4" s="580"/>
      <c r="I4" s="580"/>
      <c r="J4" s="580"/>
      <c r="K4" s="580"/>
      <c r="L4" s="579"/>
      <c r="M4" s="579"/>
    </row>
    <row r="5" spans="1:17" ht="15" customHeight="1" x14ac:dyDescent="0.25">
      <c r="A5" s="579"/>
      <c r="B5" s="579"/>
      <c r="C5" s="579"/>
      <c r="D5" s="579"/>
      <c r="E5" s="579"/>
      <c r="F5" s="580"/>
      <c r="G5" s="580" t="s">
        <v>208</v>
      </c>
      <c r="H5" s="580" t="s">
        <v>10</v>
      </c>
      <c r="I5" s="580"/>
      <c r="J5" s="580" t="s">
        <v>209</v>
      </c>
      <c r="K5" s="580" t="s">
        <v>210</v>
      </c>
      <c r="L5" s="579" t="s">
        <v>13</v>
      </c>
      <c r="M5" s="579" t="s">
        <v>14</v>
      </c>
    </row>
    <row r="6" spans="1:17" ht="65.25" customHeight="1" x14ac:dyDescent="0.25">
      <c r="A6" s="579"/>
      <c r="B6" s="579"/>
      <c r="C6" s="579"/>
      <c r="D6" s="579"/>
      <c r="E6" s="579"/>
      <c r="F6" s="580"/>
      <c r="G6" s="580"/>
      <c r="H6" s="115" t="s">
        <v>211</v>
      </c>
      <c r="I6" s="116" t="s">
        <v>212</v>
      </c>
      <c r="J6" s="580"/>
      <c r="K6" s="580"/>
      <c r="L6" s="579"/>
      <c r="M6" s="579"/>
    </row>
    <row r="7" spans="1:17" ht="15" customHeight="1" x14ac:dyDescent="0.25">
      <c r="A7" s="605" t="s">
        <v>213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</row>
    <row r="8" spans="1:17" ht="15" customHeight="1" x14ac:dyDescent="0.25">
      <c r="A8" s="606" t="s">
        <v>214</v>
      </c>
      <c r="B8" s="606"/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</row>
    <row r="9" spans="1:17" ht="97.5" customHeight="1" x14ac:dyDescent="0.25">
      <c r="A9" s="519" t="s">
        <v>215</v>
      </c>
      <c r="B9" s="4">
        <v>1</v>
      </c>
      <c r="C9" s="8" t="s">
        <v>850</v>
      </c>
      <c r="D9" s="4">
        <v>2022</v>
      </c>
      <c r="E9" s="4" t="s">
        <v>40</v>
      </c>
      <c r="F9" s="9">
        <f>SUM(G9:K9)</f>
        <v>1970</v>
      </c>
      <c r="G9" s="9"/>
      <c r="H9" s="9"/>
      <c r="I9" s="9">
        <v>1970</v>
      </c>
      <c r="J9" s="118"/>
      <c r="K9" s="467"/>
      <c r="L9" s="65" t="s">
        <v>946</v>
      </c>
      <c r="M9" s="65">
        <v>6</v>
      </c>
    </row>
    <row r="10" spans="1:17" ht="50.25" customHeight="1" x14ac:dyDescent="0.25">
      <c r="A10" s="591" t="s">
        <v>216</v>
      </c>
      <c r="B10" s="70">
        <v>2</v>
      </c>
      <c r="C10" s="8" t="s">
        <v>851</v>
      </c>
      <c r="D10" s="4">
        <v>2022</v>
      </c>
      <c r="E10" s="4" t="s">
        <v>223</v>
      </c>
      <c r="F10" s="9">
        <f>SUM(G10:K10)</f>
        <v>527.5</v>
      </c>
      <c r="G10" s="9"/>
      <c r="H10" s="9"/>
      <c r="I10" s="9">
        <v>527.5</v>
      </c>
      <c r="J10" s="118"/>
      <c r="K10" s="467"/>
      <c r="L10" s="65" t="s">
        <v>951</v>
      </c>
      <c r="M10" s="65">
        <v>8800</v>
      </c>
      <c r="N10" s="57"/>
    </row>
    <row r="11" spans="1:17" ht="79.5" customHeight="1" x14ac:dyDescent="0.25">
      <c r="A11" s="592"/>
      <c r="B11" s="70">
        <v>3</v>
      </c>
      <c r="C11" s="11" t="s">
        <v>218</v>
      </c>
      <c r="D11" s="4">
        <v>2022</v>
      </c>
      <c r="E11" s="4" t="s">
        <v>217</v>
      </c>
      <c r="F11" s="9">
        <f t="shared" ref="F11:F16" si="0">SUM(G11:K11)</f>
        <v>964.5</v>
      </c>
      <c r="G11" s="9"/>
      <c r="H11" s="9"/>
      <c r="I11" s="9">
        <v>964.5</v>
      </c>
      <c r="J11" s="118"/>
      <c r="K11" s="467"/>
      <c r="L11" s="65" t="s">
        <v>219</v>
      </c>
      <c r="M11" s="65">
        <v>50</v>
      </c>
    </row>
    <row r="12" spans="1:17" ht="61.5" customHeight="1" x14ac:dyDescent="0.25">
      <c r="A12" s="592"/>
      <c r="B12" s="70">
        <v>4</v>
      </c>
      <c r="C12" s="8" t="s">
        <v>852</v>
      </c>
      <c r="D12" s="4">
        <v>2022</v>
      </c>
      <c r="E12" s="4" t="s">
        <v>223</v>
      </c>
      <c r="F12" s="9">
        <f t="shared" si="0"/>
        <v>506.5</v>
      </c>
      <c r="G12" s="9"/>
      <c r="H12" s="9"/>
      <c r="I12" s="9">
        <v>506.5</v>
      </c>
      <c r="J12" s="118"/>
      <c r="K12" s="467"/>
      <c r="L12" s="65" t="s">
        <v>950</v>
      </c>
      <c r="M12" s="65" t="s">
        <v>947</v>
      </c>
      <c r="N12" s="57"/>
    </row>
    <row r="13" spans="1:17" ht="62.25" customHeight="1" x14ac:dyDescent="0.25">
      <c r="A13" s="520"/>
      <c r="B13" s="70">
        <v>5</v>
      </c>
      <c r="C13" s="11" t="s">
        <v>220</v>
      </c>
      <c r="D13" s="4">
        <v>2022</v>
      </c>
      <c r="E13" s="4" t="s">
        <v>217</v>
      </c>
      <c r="F13" s="9">
        <f t="shared" si="0"/>
        <v>300</v>
      </c>
      <c r="G13" s="9"/>
      <c r="H13" s="9"/>
      <c r="I13" s="9">
        <v>300</v>
      </c>
      <c r="J13" s="118"/>
      <c r="K13" s="467"/>
      <c r="L13" s="65" t="s">
        <v>221</v>
      </c>
      <c r="M13" s="65">
        <v>22</v>
      </c>
    </row>
    <row r="14" spans="1:17" ht="47.25" customHeight="1" x14ac:dyDescent="0.25">
      <c r="A14" s="520"/>
      <c r="B14" s="70">
        <v>6</v>
      </c>
      <c r="C14" s="8" t="s">
        <v>853</v>
      </c>
      <c r="D14" s="4">
        <v>2022</v>
      </c>
      <c r="E14" s="4" t="s">
        <v>217</v>
      </c>
      <c r="F14" s="9">
        <f t="shared" si="0"/>
        <v>50</v>
      </c>
      <c r="G14" s="9"/>
      <c r="H14" s="9"/>
      <c r="I14" s="9">
        <v>50</v>
      </c>
      <c r="J14" s="118"/>
      <c r="K14" s="467"/>
      <c r="L14" s="65" t="s">
        <v>949</v>
      </c>
      <c r="M14" s="65" t="s">
        <v>948</v>
      </c>
      <c r="N14" s="57"/>
    </row>
    <row r="15" spans="1:17" ht="78.75" customHeight="1" x14ac:dyDescent="0.25">
      <c r="A15" s="526"/>
      <c r="B15" s="70">
        <v>7</v>
      </c>
      <c r="C15" s="8" t="s">
        <v>222</v>
      </c>
      <c r="D15" s="4">
        <v>2022</v>
      </c>
      <c r="E15" s="4" t="s">
        <v>223</v>
      </c>
      <c r="F15" s="9">
        <f t="shared" si="0"/>
        <v>4026.25</v>
      </c>
      <c r="G15" s="9"/>
      <c r="H15" s="9"/>
      <c r="I15" s="119">
        <v>4026.25</v>
      </c>
      <c r="J15" s="118"/>
      <c r="K15" s="467"/>
      <c r="L15" s="65" t="s">
        <v>224</v>
      </c>
      <c r="M15" s="65">
        <v>1</v>
      </c>
    </row>
    <row r="16" spans="1:17" s="15" customFormat="1" ht="17.25" customHeight="1" x14ac:dyDescent="0.25">
      <c r="A16" s="103"/>
      <c r="B16" s="10" t="s">
        <v>93</v>
      </c>
      <c r="C16" s="11" t="s">
        <v>7</v>
      </c>
      <c r="D16" s="10"/>
      <c r="E16" s="10"/>
      <c r="F16" s="13">
        <f t="shared" si="0"/>
        <v>8344.75</v>
      </c>
      <c r="G16" s="13">
        <f>SUM(G9:G15)</f>
        <v>0</v>
      </c>
      <c r="H16" s="13">
        <f t="shared" ref="H16:K16" si="1">SUM(H9:H15)</f>
        <v>0</v>
      </c>
      <c r="I16" s="13">
        <f t="shared" si="1"/>
        <v>8344.75</v>
      </c>
      <c r="J16" s="13">
        <f t="shared" si="1"/>
        <v>0</v>
      </c>
      <c r="K16" s="13">
        <f t="shared" si="1"/>
        <v>0</v>
      </c>
      <c r="L16" s="10"/>
      <c r="M16" s="10"/>
      <c r="N16" s="14"/>
    </row>
  </sheetData>
  <mergeCells count="20">
    <mergeCell ref="L5:L6"/>
    <mergeCell ref="A10:A12"/>
    <mergeCell ref="A7:M7"/>
    <mergeCell ref="A8:M8"/>
    <mergeCell ref="D1:N1"/>
    <mergeCell ref="A2:M2"/>
    <mergeCell ref="A3:A6"/>
    <mergeCell ref="B3:B6"/>
    <mergeCell ref="C3:C6"/>
    <mergeCell ref="D3:D6"/>
    <mergeCell ref="E3:E6"/>
    <mergeCell ref="F3:F6"/>
    <mergeCell ref="G3:K3"/>
    <mergeCell ref="L3:M4"/>
    <mergeCell ref="M5:M6"/>
    <mergeCell ref="G4:K4"/>
    <mergeCell ref="G5:G6"/>
    <mergeCell ref="H5:I5"/>
    <mergeCell ref="J5:J6"/>
    <mergeCell ref="K5:K6"/>
  </mergeCells>
  <printOptions horizontalCentered="1"/>
  <pageMargins left="0.11811023622047245" right="0" top="0.39370078740157483" bottom="0.23622047244094491" header="0" footer="0"/>
  <pageSetup paperSize="9" scale="82" firstPageNumber="25" fitToHeight="2" orientation="landscape" r:id="rId1"/>
  <headerFooter differentFirst="1">
    <oddHeader>&amp;C&amp;P</oddHeader>
    <oddFooter>&amp;C&amp;"Times New Roman,обычный"&amp;12&amp;P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H35"/>
  <sheetViews>
    <sheetView view="pageBreakPreview" zoomScale="90" zoomScaleNormal="90" zoomScaleSheetLayoutView="90" zoomScalePageLayoutView="80" workbookViewId="0">
      <pane ySplit="8" topLeftCell="A17" activePane="bottomLeft" state="frozen"/>
      <selection pane="bottomLeft" activeCell="F35" sqref="F35"/>
    </sheetView>
  </sheetViews>
  <sheetFormatPr defaultRowHeight="15" x14ac:dyDescent="0.25"/>
  <cols>
    <col min="1" max="1" width="21.7109375" style="1" customWidth="1"/>
    <col min="2" max="2" width="7.140625" style="6" customWidth="1"/>
    <col min="3" max="3" width="22.85546875" style="1" customWidth="1"/>
    <col min="4" max="4" width="10.42578125" style="6" customWidth="1"/>
    <col min="5" max="5" width="15" style="6" customWidth="1"/>
    <col min="6" max="6" width="13.42578125" style="16" customWidth="1"/>
    <col min="7" max="7" width="11.7109375" style="16" customWidth="1"/>
    <col min="8" max="8" width="12.7109375" style="16" customWidth="1"/>
    <col min="9" max="9" width="18.140625" style="16" customWidth="1"/>
    <col min="10" max="10" width="13.85546875" style="16" customWidth="1"/>
    <col min="11" max="11" width="10.5703125" style="16" customWidth="1"/>
    <col min="12" max="12" width="14.28515625" style="1" customWidth="1"/>
    <col min="13" max="13" width="12.42578125" style="6" customWidth="1"/>
    <col min="14" max="14" width="29.42578125" style="1" hidden="1" customWidth="1"/>
    <col min="15" max="15" width="14" style="2" hidden="1" customWidth="1"/>
    <col min="16" max="16" width="0" style="2" hidden="1" customWidth="1"/>
    <col min="17" max="18" width="10.140625" style="2" hidden="1" customWidth="1"/>
    <col min="19" max="19" width="0" style="2" hidden="1" customWidth="1"/>
    <col min="20" max="20" width="10.140625" style="2" hidden="1" customWidth="1"/>
    <col min="21" max="34" width="0" style="2" hidden="1" customWidth="1"/>
    <col min="35" max="16384" width="9.140625" style="2"/>
  </cols>
  <sheetData>
    <row r="2" spans="1:34" x14ac:dyDescent="0.25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</row>
    <row r="3" spans="1:34" ht="15" customHeight="1" x14ac:dyDescent="0.25">
      <c r="A3" s="579" t="s">
        <v>0</v>
      </c>
      <c r="B3" s="579" t="s">
        <v>1</v>
      </c>
      <c r="C3" s="579" t="s">
        <v>2</v>
      </c>
      <c r="D3" s="579" t="s">
        <v>3</v>
      </c>
      <c r="E3" s="579" t="s">
        <v>4</v>
      </c>
      <c r="F3" s="580" t="s">
        <v>5</v>
      </c>
      <c r="G3" s="580"/>
      <c r="H3" s="580"/>
      <c r="I3" s="580"/>
      <c r="J3" s="580"/>
      <c r="K3" s="580"/>
      <c r="L3" s="579" t="s">
        <v>6</v>
      </c>
      <c r="M3" s="579"/>
    </row>
    <row r="4" spans="1:34" x14ac:dyDescent="0.25">
      <c r="A4" s="579"/>
      <c r="B4" s="579"/>
      <c r="C4" s="579"/>
      <c r="D4" s="579"/>
      <c r="E4" s="579"/>
      <c r="F4" s="580" t="s">
        <v>7</v>
      </c>
      <c r="G4" s="580" t="s">
        <v>8</v>
      </c>
      <c r="H4" s="580"/>
      <c r="I4" s="580"/>
      <c r="J4" s="580"/>
      <c r="K4" s="580"/>
      <c r="L4" s="579"/>
      <c r="M4" s="579"/>
    </row>
    <row r="5" spans="1:34" ht="15" customHeight="1" x14ac:dyDescent="0.25">
      <c r="A5" s="579"/>
      <c r="B5" s="579"/>
      <c r="C5" s="579"/>
      <c r="D5" s="579"/>
      <c r="E5" s="579"/>
      <c r="F5" s="580"/>
      <c r="G5" s="580" t="s">
        <v>9</v>
      </c>
      <c r="H5" s="580" t="s">
        <v>10</v>
      </c>
      <c r="I5" s="580"/>
      <c r="J5" s="580" t="s">
        <v>11</v>
      </c>
      <c r="K5" s="580" t="s">
        <v>12</v>
      </c>
      <c r="L5" s="579" t="s">
        <v>13</v>
      </c>
      <c r="M5" s="579" t="s">
        <v>14</v>
      </c>
    </row>
    <row r="6" spans="1:34" ht="64.5" customHeight="1" x14ac:dyDescent="0.25">
      <c r="A6" s="579"/>
      <c r="B6" s="579"/>
      <c r="C6" s="579"/>
      <c r="D6" s="579"/>
      <c r="E6" s="579"/>
      <c r="F6" s="580"/>
      <c r="G6" s="580"/>
      <c r="H6" s="3" t="s">
        <v>15</v>
      </c>
      <c r="I6" s="3" t="s">
        <v>16</v>
      </c>
      <c r="J6" s="580"/>
      <c r="K6" s="580"/>
      <c r="L6" s="579"/>
      <c r="M6" s="579"/>
    </row>
    <row r="7" spans="1:34" s="6" customFormat="1" ht="12.75" customHeigh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1"/>
      <c r="O7" s="6" t="s">
        <v>225</v>
      </c>
      <c r="P7" s="6">
        <v>1010</v>
      </c>
      <c r="Q7" s="6">
        <v>1021</v>
      </c>
      <c r="R7" s="6">
        <v>1031</v>
      </c>
      <c r="S7" s="6">
        <v>1061</v>
      </c>
      <c r="T7" s="6">
        <v>1070</v>
      </c>
      <c r="U7" s="6">
        <v>1120</v>
      </c>
      <c r="V7" s="6" t="s">
        <v>226</v>
      </c>
      <c r="W7" s="6" t="s">
        <v>227</v>
      </c>
      <c r="X7" s="6">
        <v>1141</v>
      </c>
      <c r="Y7" s="6">
        <v>1142</v>
      </c>
      <c r="Z7" s="6">
        <v>1151</v>
      </c>
      <c r="AA7" s="6">
        <v>1152</v>
      </c>
      <c r="AB7" s="6">
        <v>1200</v>
      </c>
      <c r="AC7" s="6">
        <v>7321</v>
      </c>
      <c r="AD7" s="6">
        <v>7363</v>
      </c>
      <c r="AE7" s="6">
        <v>7366</v>
      </c>
      <c r="AF7" s="6">
        <v>7370</v>
      </c>
      <c r="AH7" s="6">
        <v>1160</v>
      </c>
    </row>
    <row r="8" spans="1:34" ht="15" customHeight="1" x14ac:dyDescent="0.25">
      <c r="A8" s="581" t="s">
        <v>228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3"/>
    </row>
    <row r="9" spans="1:34" ht="15" customHeight="1" x14ac:dyDescent="0.25">
      <c r="A9" s="593" t="s">
        <v>229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6"/>
    </row>
    <row r="10" spans="1:34" ht="77.25" customHeight="1" x14ac:dyDescent="0.25">
      <c r="A10" s="51" t="s">
        <v>230</v>
      </c>
      <c r="B10" s="70">
        <v>1</v>
      </c>
      <c r="C10" s="8" t="s">
        <v>231</v>
      </c>
      <c r="D10" s="4">
        <v>2022</v>
      </c>
      <c r="E10" s="4" t="s">
        <v>232</v>
      </c>
      <c r="F10" s="121">
        <f>G10+H10+I10+J10+K10</f>
        <v>244.8</v>
      </c>
      <c r="G10" s="121"/>
      <c r="H10" s="121"/>
      <c r="I10" s="121">
        <v>244.8</v>
      </c>
      <c r="J10" s="121"/>
      <c r="K10" s="121"/>
      <c r="L10" s="4" t="s">
        <v>233</v>
      </c>
      <c r="M10" s="4" t="s">
        <v>234</v>
      </c>
      <c r="N10" s="1">
        <f>SUM(O10:AI10)</f>
        <v>408.2</v>
      </c>
      <c r="U10" s="2">
        <v>408.2</v>
      </c>
    </row>
    <row r="11" spans="1:34" ht="105" x14ac:dyDescent="0.25">
      <c r="A11" s="122"/>
      <c r="B11" s="70">
        <f>B10+1</f>
        <v>2</v>
      </c>
      <c r="C11" s="8" t="s">
        <v>235</v>
      </c>
      <c r="D11" s="4">
        <v>2022</v>
      </c>
      <c r="E11" s="4" t="s">
        <v>232</v>
      </c>
      <c r="F11" s="121">
        <f t="shared" ref="F11:F34" si="0">G11+H11+I11+J11+K11</f>
        <v>15739.19</v>
      </c>
      <c r="G11" s="121"/>
      <c r="H11" s="121"/>
      <c r="I11" s="121">
        <v>15739.19</v>
      </c>
      <c r="J11" s="121"/>
      <c r="K11" s="121"/>
      <c r="L11" s="4" t="s">
        <v>236</v>
      </c>
      <c r="M11" s="4" t="s">
        <v>237</v>
      </c>
      <c r="N11" s="1">
        <f t="shared" ref="N11:N24" si="1">SUM(O11:AI11)</f>
        <v>14094.56</v>
      </c>
      <c r="Q11" s="2">
        <f>14703.56-609</f>
        <v>14094.56</v>
      </c>
    </row>
    <row r="12" spans="1:34" ht="104.25" customHeight="1" x14ac:dyDescent="0.25">
      <c r="A12" s="122"/>
      <c r="B12" s="70">
        <f t="shared" ref="B12:B30" si="2">B11+1</f>
        <v>3</v>
      </c>
      <c r="C12" s="8" t="s">
        <v>238</v>
      </c>
      <c r="D12" s="4">
        <v>2022</v>
      </c>
      <c r="E12" s="4" t="s">
        <v>232</v>
      </c>
      <c r="F12" s="121">
        <f t="shared" si="0"/>
        <v>43.4</v>
      </c>
      <c r="G12" s="121"/>
      <c r="H12" s="121"/>
      <c r="I12" s="121">
        <v>43.4</v>
      </c>
      <c r="J12" s="121"/>
      <c r="K12" s="121"/>
      <c r="L12" s="4" t="s">
        <v>239</v>
      </c>
      <c r="M12" s="4" t="s">
        <v>240</v>
      </c>
      <c r="N12" s="1">
        <f t="shared" si="1"/>
        <v>43.4</v>
      </c>
      <c r="Y12" s="2">
        <v>43.4</v>
      </c>
    </row>
    <row r="13" spans="1:34" ht="75" x14ac:dyDescent="0.25">
      <c r="A13" s="122"/>
      <c r="B13" s="70">
        <f t="shared" si="2"/>
        <v>4</v>
      </c>
      <c r="C13" s="8" t="s">
        <v>241</v>
      </c>
      <c r="D13" s="4">
        <v>2022</v>
      </c>
      <c r="E13" s="4" t="s">
        <v>232</v>
      </c>
      <c r="F13" s="121">
        <f t="shared" si="0"/>
        <v>609</v>
      </c>
      <c r="G13" s="121"/>
      <c r="H13" s="121"/>
      <c r="I13" s="121">
        <f>525+84</f>
        <v>609</v>
      </c>
      <c r="J13" s="121"/>
      <c r="K13" s="121"/>
      <c r="L13" s="4" t="s">
        <v>242</v>
      </c>
      <c r="M13" s="4" t="s">
        <v>243</v>
      </c>
      <c r="N13" s="1">
        <f t="shared" si="1"/>
        <v>609</v>
      </c>
      <c r="Q13" s="2">
        <v>609</v>
      </c>
    </row>
    <row r="14" spans="1:34" ht="75" x14ac:dyDescent="0.25">
      <c r="A14" s="122"/>
      <c r="B14" s="70">
        <f t="shared" si="2"/>
        <v>5</v>
      </c>
      <c r="C14" s="8" t="s">
        <v>244</v>
      </c>
      <c r="D14" s="4">
        <v>2022</v>
      </c>
      <c r="E14" s="4" t="s">
        <v>232</v>
      </c>
      <c r="F14" s="121">
        <f t="shared" si="0"/>
        <v>324</v>
      </c>
      <c r="G14" s="121"/>
      <c r="H14" s="121"/>
      <c r="I14" s="121">
        <v>324</v>
      </c>
      <c r="J14" s="121"/>
      <c r="K14" s="121"/>
      <c r="L14" s="4" t="s">
        <v>245</v>
      </c>
      <c r="M14" s="4" t="s">
        <v>246</v>
      </c>
      <c r="N14" s="1">
        <f t="shared" si="1"/>
        <v>324</v>
      </c>
      <c r="Q14" s="2">
        <v>324</v>
      </c>
    </row>
    <row r="15" spans="1:34" s="68" customFormat="1" ht="75" hidden="1" x14ac:dyDescent="0.25">
      <c r="A15" s="388"/>
      <c r="B15" s="389">
        <f t="shared" si="2"/>
        <v>6</v>
      </c>
      <c r="C15" s="390" t="s">
        <v>247</v>
      </c>
      <c r="D15" s="387">
        <v>2022</v>
      </c>
      <c r="E15" s="387" t="s">
        <v>232</v>
      </c>
      <c r="F15" s="391">
        <f t="shared" si="0"/>
        <v>0</v>
      </c>
      <c r="G15" s="391"/>
      <c r="H15" s="391"/>
      <c r="I15" s="391"/>
      <c r="J15" s="391"/>
      <c r="K15" s="391"/>
      <c r="L15" s="387" t="s">
        <v>248</v>
      </c>
      <c r="M15" s="387">
        <v>36</v>
      </c>
      <c r="N15" s="67">
        <f t="shared" si="1"/>
        <v>324</v>
      </c>
      <c r="P15" s="68">
        <v>153</v>
      </c>
      <c r="Q15" s="68">
        <v>144</v>
      </c>
      <c r="T15" s="68">
        <v>18</v>
      </c>
      <c r="Z15" s="68">
        <v>9</v>
      </c>
    </row>
    <row r="16" spans="1:34" s="68" customFormat="1" ht="45" hidden="1" x14ac:dyDescent="0.25">
      <c r="A16" s="392"/>
      <c r="B16" s="389">
        <f t="shared" si="2"/>
        <v>7</v>
      </c>
      <c r="C16" s="390" t="s">
        <v>249</v>
      </c>
      <c r="D16" s="387">
        <v>2022</v>
      </c>
      <c r="E16" s="387" t="s">
        <v>232</v>
      </c>
      <c r="F16" s="391">
        <f t="shared" si="0"/>
        <v>0</v>
      </c>
      <c r="G16" s="391"/>
      <c r="H16" s="391"/>
      <c r="I16" s="391"/>
      <c r="J16" s="391"/>
      <c r="K16" s="391"/>
      <c r="L16" s="387" t="s">
        <v>248</v>
      </c>
      <c r="M16" s="387">
        <v>14</v>
      </c>
      <c r="N16" s="67">
        <f t="shared" si="1"/>
        <v>0</v>
      </c>
    </row>
    <row r="17" spans="1:29" ht="104.25" customHeight="1" x14ac:dyDescent="0.25">
      <c r="A17" s="122"/>
      <c r="B17" s="70">
        <v>6</v>
      </c>
      <c r="C17" s="8" t="s">
        <v>250</v>
      </c>
      <c r="D17" s="4">
        <v>2022</v>
      </c>
      <c r="E17" s="4" t="s">
        <v>232</v>
      </c>
      <c r="F17" s="121">
        <f t="shared" si="0"/>
        <v>1281.0999999999999</v>
      </c>
      <c r="G17" s="121"/>
      <c r="H17" s="121"/>
      <c r="I17" s="121">
        <v>1281.0999999999999</v>
      </c>
      <c r="J17" s="121"/>
      <c r="K17" s="121"/>
      <c r="L17" s="4" t="s">
        <v>251</v>
      </c>
      <c r="M17" s="4">
        <v>1883</v>
      </c>
      <c r="N17" s="1">
        <f t="shared" si="1"/>
        <v>1343.25</v>
      </c>
      <c r="P17" s="2">
        <v>650.75</v>
      </c>
      <c r="Q17" s="2">
        <v>660</v>
      </c>
      <c r="T17" s="2">
        <v>32.5</v>
      </c>
    </row>
    <row r="18" spans="1:29" s="68" customFormat="1" ht="36" hidden="1" customHeight="1" x14ac:dyDescent="0.25">
      <c r="A18" s="388"/>
      <c r="B18" s="389">
        <f t="shared" si="2"/>
        <v>7</v>
      </c>
      <c r="C18" s="390" t="s">
        <v>252</v>
      </c>
      <c r="D18" s="387">
        <v>2022</v>
      </c>
      <c r="E18" s="387" t="s">
        <v>232</v>
      </c>
      <c r="F18" s="391">
        <f t="shared" si="0"/>
        <v>0</v>
      </c>
      <c r="G18" s="391"/>
      <c r="H18" s="391"/>
      <c r="I18" s="391"/>
      <c r="J18" s="391"/>
      <c r="K18" s="391"/>
      <c r="L18" s="387" t="s">
        <v>253</v>
      </c>
      <c r="M18" s="387">
        <v>10</v>
      </c>
      <c r="N18" s="67">
        <f t="shared" si="1"/>
        <v>51.274999999999999</v>
      </c>
      <c r="Q18" s="68">
        <v>51.274999999999999</v>
      </c>
    </row>
    <row r="19" spans="1:29" s="68" customFormat="1" ht="45" hidden="1" x14ac:dyDescent="0.25">
      <c r="A19" s="388"/>
      <c r="B19" s="389">
        <f t="shared" si="2"/>
        <v>8</v>
      </c>
      <c r="C19" s="390" t="s">
        <v>254</v>
      </c>
      <c r="D19" s="387">
        <v>2022</v>
      </c>
      <c r="E19" s="387" t="s">
        <v>232</v>
      </c>
      <c r="F19" s="391">
        <f t="shared" si="0"/>
        <v>0</v>
      </c>
      <c r="G19" s="391"/>
      <c r="H19" s="391"/>
      <c r="I19" s="391"/>
      <c r="J19" s="391"/>
      <c r="K19" s="391"/>
      <c r="L19" s="387" t="s">
        <v>253</v>
      </c>
      <c r="M19" s="387">
        <v>8</v>
      </c>
      <c r="N19" s="67">
        <f t="shared" si="1"/>
        <v>186.7</v>
      </c>
      <c r="Q19" s="68">
        <v>186.7</v>
      </c>
    </row>
    <row r="20" spans="1:29" ht="45" x14ac:dyDescent="0.25">
      <c r="A20" s="122"/>
      <c r="B20" s="70">
        <v>7</v>
      </c>
      <c r="C20" s="8" t="s">
        <v>255</v>
      </c>
      <c r="D20" s="4">
        <v>2022</v>
      </c>
      <c r="E20" s="4" t="s">
        <v>232</v>
      </c>
      <c r="F20" s="121">
        <f t="shared" si="0"/>
        <v>1315</v>
      </c>
      <c r="G20" s="121"/>
      <c r="H20" s="121"/>
      <c r="I20" s="121">
        <v>1315</v>
      </c>
      <c r="J20" s="121"/>
      <c r="K20" s="121"/>
      <c r="L20" s="4" t="s">
        <v>256</v>
      </c>
      <c r="M20" s="4">
        <v>810</v>
      </c>
      <c r="N20" s="1">
        <f t="shared" si="1"/>
        <v>1315</v>
      </c>
      <c r="Q20" s="2">
        <v>1315</v>
      </c>
    </row>
    <row r="21" spans="1:29" s="68" customFormat="1" ht="90" hidden="1" x14ac:dyDescent="0.25">
      <c r="A21" s="388"/>
      <c r="B21" s="389">
        <f t="shared" si="2"/>
        <v>8</v>
      </c>
      <c r="C21" s="390" t="s">
        <v>257</v>
      </c>
      <c r="D21" s="387">
        <v>2022</v>
      </c>
      <c r="E21" s="387" t="s">
        <v>232</v>
      </c>
      <c r="F21" s="391">
        <f t="shared" si="0"/>
        <v>0</v>
      </c>
      <c r="G21" s="391"/>
      <c r="H21" s="391"/>
      <c r="I21" s="391"/>
      <c r="J21" s="391"/>
      <c r="K21" s="391"/>
      <c r="L21" s="387" t="s">
        <v>258</v>
      </c>
      <c r="M21" s="387" t="s">
        <v>259</v>
      </c>
      <c r="N21" s="67">
        <f t="shared" si="1"/>
        <v>57</v>
      </c>
      <c r="Q21" s="68">
        <v>57</v>
      </c>
    </row>
    <row r="22" spans="1:29" ht="60" x14ac:dyDescent="0.25">
      <c r="A22" s="122"/>
      <c r="B22" s="70">
        <v>8</v>
      </c>
      <c r="C22" s="1" t="s">
        <v>260</v>
      </c>
      <c r="D22" s="4">
        <v>2022</v>
      </c>
      <c r="E22" s="4" t="s">
        <v>232</v>
      </c>
      <c r="F22" s="121">
        <f t="shared" si="0"/>
        <v>92.2</v>
      </c>
      <c r="G22" s="121"/>
      <c r="H22" s="121"/>
      <c r="I22" s="121">
        <v>92.2</v>
      </c>
      <c r="J22" s="121"/>
      <c r="K22" s="121"/>
      <c r="L22" s="4" t="s">
        <v>261</v>
      </c>
      <c r="M22" s="4" t="s">
        <v>262</v>
      </c>
      <c r="N22" s="1">
        <f t="shared" si="1"/>
        <v>55</v>
      </c>
      <c r="Q22" s="2">
        <v>55</v>
      </c>
    </row>
    <row r="23" spans="1:29" ht="45" x14ac:dyDescent="0.25">
      <c r="A23" s="122"/>
      <c r="B23" s="70">
        <v>9</v>
      </c>
      <c r="C23" s="8" t="s">
        <v>263</v>
      </c>
      <c r="D23" s="4">
        <v>2022</v>
      </c>
      <c r="E23" s="4" t="s">
        <v>232</v>
      </c>
      <c r="F23" s="121">
        <f t="shared" si="0"/>
        <v>785.7</v>
      </c>
      <c r="G23" s="121"/>
      <c r="H23" s="121"/>
      <c r="I23" s="121">
        <v>785.7</v>
      </c>
      <c r="J23" s="121"/>
      <c r="K23" s="121"/>
      <c r="L23" s="4" t="s">
        <v>264</v>
      </c>
      <c r="M23" s="4">
        <v>13866</v>
      </c>
      <c r="N23" s="1">
        <f t="shared" si="1"/>
        <v>785.7</v>
      </c>
      <c r="Q23" s="2">
        <v>785.7</v>
      </c>
    </row>
    <row r="24" spans="1:29" ht="45" x14ac:dyDescent="0.25">
      <c r="A24" s="122"/>
      <c r="B24" s="70">
        <v>10</v>
      </c>
      <c r="C24" s="8" t="s">
        <v>265</v>
      </c>
      <c r="D24" s="4">
        <v>2022</v>
      </c>
      <c r="E24" s="4" t="s">
        <v>232</v>
      </c>
      <c r="F24" s="121">
        <f t="shared" si="0"/>
        <v>411.3</v>
      </c>
      <c r="G24" s="121"/>
      <c r="H24" s="121"/>
      <c r="I24" s="121">
        <v>411.3</v>
      </c>
      <c r="J24" s="121"/>
      <c r="K24" s="121"/>
      <c r="L24" s="4" t="s">
        <v>266</v>
      </c>
      <c r="M24" s="4" t="s">
        <v>267</v>
      </c>
      <c r="N24" s="1">
        <f t="shared" si="1"/>
        <v>349</v>
      </c>
      <c r="P24" s="2">
        <v>269</v>
      </c>
      <c r="Q24" s="2">
        <v>80</v>
      </c>
    </row>
    <row r="25" spans="1:29" s="68" customFormat="1" ht="45" hidden="1" x14ac:dyDescent="0.25">
      <c r="A25" s="388"/>
      <c r="B25" s="389">
        <f t="shared" si="2"/>
        <v>11</v>
      </c>
      <c r="C25" s="390" t="s">
        <v>268</v>
      </c>
      <c r="D25" s="387">
        <v>2022</v>
      </c>
      <c r="E25" s="387" t="s">
        <v>232</v>
      </c>
      <c r="F25" s="391">
        <f>G25+H25+I25+J25+K25</f>
        <v>0</v>
      </c>
      <c r="G25" s="391"/>
      <c r="H25" s="391"/>
      <c r="I25" s="391"/>
      <c r="J25" s="391"/>
      <c r="K25" s="391"/>
      <c r="L25" s="387" t="s">
        <v>269</v>
      </c>
      <c r="M25" s="387" t="s">
        <v>270</v>
      </c>
      <c r="N25" s="67"/>
      <c r="AC25" s="68">
        <v>16000</v>
      </c>
    </row>
    <row r="26" spans="1:29" s="68" customFormat="1" ht="45" hidden="1" x14ac:dyDescent="0.25">
      <c r="A26" s="388"/>
      <c r="B26" s="389">
        <f t="shared" si="2"/>
        <v>12</v>
      </c>
      <c r="C26" s="390" t="s">
        <v>271</v>
      </c>
      <c r="D26" s="387">
        <v>2022</v>
      </c>
      <c r="E26" s="387" t="s">
        <v>232</v>
      </c>
      <c r="F26" s="391">
        <f>G26+H26+I26+J26+K26</f>
        <v>0</v>
      </c>
      <c r="G26" s="391"/>
      <c r="H26" s="391"/>
      <c r="I26" s="391"/>
      <c r="J26" s="391"/>
      <c r="K26" s="391"/>
      <c r="L26" s="387" t="s">
        <v>272</v>
      </c>
      <c r="M26" s="387" t="s">
        <v>273</v>
      </c>
      <c r="N26" s="67"/>
    </row>
    <row r="27" spans="1:29" s="68" customFormat="1" ht="60" hidden="1" x14ac:dyDescent="0.25">
      <c r="A27" s="388"/>
      <c r="B27" s="389">
        <f t="shared" si="2"/>
        <v>13</v>
      </c>
      <c r="C27" s="390" t="s">
        <v>274</v>
      </c>
      <c r="D27" s="387">
        <v>2022</v>
      </c>
      <c r="E27" s="387" t="s">
        <v>232</v>
      </c>
      <c r="F27" s="391">
        <f t="shared" ref="F27:F30" si="3">G27+H27+I27+J27+K27</f>
        <v>0</v>
      </c>
      <c r="G27" s="391"/>
      <c r="H27" s="391"/>
      <c r="I27" s="391"/>
      <c r="J27" s="391"/>
      <c r="K27" s="391"/>
      <c r="L27" s="387" t="s">
        <v>275</v>
      </c>
      <c r="M27" s="387" t="s">
        <v>276</v>
      </c>
      <c r="N27" s="67"/>
      <c r="AC27" s="68">
        <v>16000</v>
      </c>
    </row>
    <row r="28" spans="1:29" s="68" customFormat="1" ht="60" hidden="1" x14ac:dyDescent="0.25">
      <c r="A28" s="388"/>
      <c r="B28" s="389">
        <f t="shared" si="2"/>
        <v>14</v>
      </c>
      <c r="C28" s="390" t="s">
        <v>277</v>
      </c>
      <c r="D28" s="387">
        <v>2022</v>
      </c>
      <c r="E28" s="387" t="s">
        <v>232</v>
      </c>
      <c r="F28" s="391">
        <f t="shared" si="3"/>
        <v>0</v>
      </c>
      <c r="G28" s="391"/>
      <c r="H28" s="391"/>
      <c r="I28" s="391"/>
      <c r="J28" s="391"/>
      <c r="K28" s="391"/>
      <c r="L28" s="387" t="s">
        <v>245</v>
      </c>
      <c r="M28" s="387" t="s">
        <v>278</v>
      </c>
      <c r="N28" s="67"/>
    </row>
    <row r="29" spans="1:29" s="68" customFormat="1" ht="60" hidden="1" x14ac:dyDescent="0.25">
      <c r="A29" s="392"/>
      <c r="B29" s="389">
        <f t="shared" si="2"/>
        <v>15</v>
      </c>
      <c r="C29" s="390" t="s">
        <v>279</v>
      </c>
      <c r="D29" s="387">
        <v>2022</v>
      </c>
      <c r="E29" s="387" t="s">
        <v>232</v>
      </c>
      <c r="F29" s="391">
        <f t="shared" si="3"/>
        <v>0</v>
      </c>
      <c r="G29" s="391"/>
      <c r="H29" s="391"/>
      <c r="I29" s="391"/>
      <c r="J29" s="391"/>
      <c r="K29" s="391"/>
      <c r="L29" s="387" t="s">
        <v>275</v>
      </c>
      <c r="M29" s="387" t="s">
        <v>280</v>
      </c>
      <c r="N29" s="67"/>
      <c r="AC29" s="68">
        <v>16000</v>
      </c>
    </row>
    <row r="30" spans="1:29" s="68" customFormat="1" ht="105" hidden="1" x14ac:dyDescent="0.25">
      <c r="A30" s="388"/>
      <c r="B30" s="389">
        <f t="shared" si="2"/>
        <v>16</v>
      </c>
      <c r="C30" s="390" t="s">
        <v>281</v>
      </c>
      <c r="D30" s="387">
        <v>2022</v>
      </c>
      <c r="E30" s="387" t="s">
        <v>232</v>
      </c>
      <c r="F30" s="391">
        <f t="shared" si="3"/>
        <v>0</v>
      </c>
      <c r="G30" s="391"/>
      <c r="H30" s="391"/>
      <c r="I30" s="391"/>
      <c r="J30" s="391"/>
      <c r="K30" s="391"/>
      <c r="L30" s="387" t="s">
        <v>275</v>
      </c>
      <c r="M30" s="387" t="s">
        <v>282</v>
      </c>
      <c r="N30" s="67"/>
    </row>
    <row r="31" spans="1:29" s="68" customFormat="1" ht="45" hidden="1" x14ac:dyDescent="0.25">
      <c r="A31" s="393"/>
      <c r="B31" s="389">
        <v>22</v>
      </c>
      <c r="C31" s="390" t="s">
        <v>283</v>
      </c>
      <c r="D31" s="387">
        <v>2022</v>
      </c>
      <c r="E31" s="387" t="s">
        <v>232</v>
      </c>
      <c r="F31" s="391">
        <f t="shared" si="0"/>
        <v>0</v>
      </c>
      <c r="G31" s="391"/>
      <c r="H31" s="391"/>
      <c r="I31" s="391"/>
      <c r="J31" s="391"/>
      <c r="K31" s="391"/>
      <c r="L31" s="387" t="s">
        <v>284</v>
      </c>
      <c r="M31" s="387" t="s">
        <v>285</v>
      </c>
      <c r="N31" s="67"/>
      <c r="AC31" s="68">
        <v>16000</v>
      </c>
    </row>
    <row r="32" spans="1:29" s="68" customFormat="1" ht="75" hidden="1" x14ac:dyDescent="0.25">
      <c r="A32" s="393"/>
      <c r="B32" s="389">
        <v>23</v>
      </c>
      <c r="C32" s="390" t="s">
        <v>286</v>
      </c>
      <c r="D32" s="387">
        <v>2022</v>
      </c>
      <c r="E32" s="387" t="s">
        <v>232</v>
      </c>
      <c r="F32" s="391">
        <f t="shared" si="0"/>
        <v>0</v>
      </c>
      <c r="G32" s="391"/>
      <c r="H32" s="391"/>
      <c r="I32" s="391"/>
      <c r="J32" s="391"/>
      <c r="K32" s="391"/>
      <c r="L32" s="387" t="s">
        <v>248</v>
      </c>
      <c r="M32" s="387" t="s">
        <v>287</v>
      </c>
      <c r="N32" s="67"/>
    </row>
    <row r="33" spans="1:14" s="68" customFormat="1" ht="45" hidden="1" x14ac:dyDescent="0.25">
      <c r="A33" s="393"/>
      <c r="B33" s="389">
        <v>24</v>
      </c>
      <c r="C33" s="390" t="s">
        <v>288</v>
      </c>
      <c r="D33" s="387">
        <v>2022</v>
      </c>
      <c r="E33" s="387" t="s">
        <v>232</v>
      </c>
      <c r="F33" s="391">
        <f t="shared" si="0"/>
        <v>0</v>
      </c>
      <c r="G33" s="391"/>
      <c r="H33" s="391"/>
      <c r="I33" s="391"/>
      <c r="J33" s="391"/>
      <c r="K33" s="391"/>
      <c r="L33" s="387" t="s">
        <v>248</v>
      </c>
      <c r="M33" s="387" t="s">
        <v>289</v>
      </c>
      <c r="N33" s="67"/>
    </row>
    <row r="34" spans="1:14" s="68" customFormat="1" ht="45" hidden="1" x14ac:dyDescent="0.25">
      <c r="A34" s="394"/>
      <c r="B34" s="389">
        <v>25</v>
      </c>
      <c r="C34" s="390" t="s">
        <v>290</v>
      </c>
      <c r="D34" s="387">
        <v>2022</v>
      </c>
      <c r="E34" s="387" t="s">
        <v>232</v>
      </c>
      <c r="F34" s="391">
        <f t="shared" si="0"/>
        <v>0</v>
      </c>
      <c r="G34" s="391"/>
      <c r="H34" s="391"/>
      <c r="I34" s="391"/>
      <c r="J34" s="391"/>
      <c r="K34" s="391"/>
      <c r="L34" s="387" t="s">
        <v>248</v>
      </c>
      <c r="M34" s="387" t="s">
        <v>291</v>
      </c>
      <c r="N34" s="67"/>
    </row>
    <row r="35" spans="1:14" s="15" customFormat="1" ht="14.25" x14ac:dyDescent="0.25">
      <c r="A35" s="105"/>
      <c r="B35" s="10" t="s">
        <v>59</v>
      </c>
      <c r="C35" s="11" t="s">
        <v>7</v>
      </c>
      <c r="D35" s="10"/>
      <c r="E35" s="12"/>
      <c r="F35" s="13">
        <f>G35+H35+I35+J35+K35</f>
        <v>20845.689999999999</v>
      </c>
      <c r="G35" s="71">
        <f>SUM(G10:G34)</f>
        <v>0</v>
      </c>
      <c r="H35" s="71">
        <f t="shared" ref="H35:K35" si="4">SUM(H10:H34)</f>
        <v>0</v>
      </c>
      <c r="I35" s="96">
        <f>SUM(I10:I34)</f>
        <v>20845.689999999999</v>
      </c>
      <c r="J35" s="71">
        <f t="shared" si="4"/>
        <v>0</v>
      </c>
      <c r="K35" s="71">
        <f t="shared" si="4"/>
        <v>0</v>
      </c>
      <c r="L35" s="11"/>
      <c r="M35" s="10"/>
      <c r="N35" s="14"/>
    </row>
  </sheetData>
  <mergeCells count="18">
    <mergeCell ref="A8:M8"/>
    <mergeCell ref="A9:M9"/>
    <mergeCell ref="G5:G6"/>
    <mergeCell ref="H5:I5"/>
    <mergeCell ref="J5:J6"/>
    <mergeCell ref="K5:K6"/>
    <mergeCell ref="L5:L6"/>
    <mergeCell ref="M5:M6"/>
    <mergeCell ref="A2:M2"/>
    <mergeCell ref="A3:A6"/>
    <mergeCell ref="B3:B6"/>
    <mergeCell ref="C3:C6"/>
    <mergeCell ref="D3:D6"/>
    <mergeCell ref="E3:E6"/>
    <mergeCell ref="F3:K3"/>
    <mergeCell ref="L3:M4"/>
    <mergeCell ref="F4:F6"/>
    <mergeCell ref="G4:K4"/>
  </mergeCells>
  <printOptions horizontalCentered="1"/>
  <pageMargins left="0.11811023622047245" right="0" top="0.39370078740157483" bottom="0.23622047244094491" header="0" footer="0"/>
  <pageSetup paperSize="9" scale="75" firstPageNumber="25" orientation="landscape" r:id="rId1"/>
  <headerFooter differentFirst="1">
    <oddFooter>&amp;C&amp;"Times New Roman,обычный"&amp;12&amp;P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1"/>
  <sheetViews>
    <sheetView view="pageBreakPreview" topLeftCell="A16" zoomScaleNormal="100" zoomScaleSheetLayoutView="100" workbookViewId="0">
      <selection activeCell="C10" sqref="C10"/>
    </sheetView>
  </sheetViews>
  <sheetFormatPr defaultRowHeight="15" x14ac:dyDescent="0.25"/>
  <cols>
    <col min="1" max="1" width="23.42578125" style="152" customWidth="1"/>
    <col min="2" max="2" width="3.85546875" style="153" customWidth="1"/>
    <col min="3" max="3" width="37.85546875" style="154" customWidth="1"/>
    <col min="4" max="4" width="9.85546875" style="152" customWidth="1"/>
    <col min="5" max="5" width="17.140625" style="152" customWidth="1"/>
    <col min="6" max="6" width="10.5703125" style="152" customWidth="1"/>
    <col min="7" max="7" width="10.140625" style="152" customWidth="1"/>
    <col min="8" max="9" width="9.42578125" style="152" customWidth="1"/>
    <col min="10" max="10" width="9.140625" style="152" customWidth="1"/>
    <col min="11" max="11" width="9.28515625" style="152" customWidth="1"/>
    <col min="12" max="12" width="15" style="155" customWidth="1"/>
    <col min="13" max="13" width="12.42578125" style="152" customWidth="1"/>
    <col min="14" max="16384" width="9.140625" style="152"/>
  </cols>
  <sheetData>
    <row r="1" spans="1:26" s="124" customFormat="1" ht="20.25" x14ac:dyDescent="0.3">
      <c r="A1" s="608"/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123"/>
      <c r="O1" s="123"/>
      <c r="P1" s="123"/>
      <c r="Q1" s="123"/>
    </row>
    <row r="2" spans="1:26" s="124" customFormat="1" ht="15" customHeight="1" x14ac:dyDescent="0.25">
      <c r="A2" s="609" t="s">
        <v>0</v>
      </c>
      <c r="B2" s="610" t="s">
        <v>1</v>
      </c>
      <c r="C2" s="613" t="s">
        <v>2</v>
      </c>
      <c r="D2" s="579" t="s">
        <v>3</v>
      </c>
      <c r="E2" s="613" t="s">
        <v>4</v>
      </c>
      <c r="F2" s="614" t="s">
        <v>75</v>
      </c>
      <c r="G2" s="614"/>
      <c r="H2" s="614"/>
      <c r="I2" s="614"/>
      <c r="J2" s="614"/>
      <c r="K2" s="614"/>
      <c r="L2" s="579" t="s">
        <v>6</v>
      </c>
      <c r="M2" s="579"/>
    </row>
    <row r="3" spans="1:26" s="124" customFormat="1" ht="13.5" customHeight="1" x14ac:dyDescent="0.25">
      <c r="A3" s="609"/>
      <c r="B3" s="611"/>
      <c r="C3" s="613"/>
      <c r="D3" s="613"/>
      <c r="E3" s="613"/>
      <c r="F3" s="613" t="s">
        <v>7</v>
      </c>
      <c r="G3" s="613" t="s">
        <v>8</v>
      </c>
      <c r="H3" s="613"/>
      <c r="I3" s="613"/>
      <c r="J3" s="613"/>
      <c r="K3" s="613"/>
      <c r="L3" s="579"/>
      <c r="M3" s="579"/>
    </row>
    <row r="4" spans="1:26" s="124" customFormat="1" x14ac:dyDescent="0.25">
      <c r="A4" s="609"/>
      <c r="B4" s="611"/>
      <c r="C4" s="613"/>
      <c r="D4" s="613"/>
      <c r="E4" s="613"/>
      <c r="F4" s="613"/>
      <c r="G4" s="579" t="s">
        <v>9</v>
      </c>
      <c r="H4" s="614" t="s">
        <v>10</v>
      </c>
      <c r="I4" s="614"/>
      <c r="J4" s="579" t="s">
        <v>11</v>
      </c>
      <c r="K4" s="579" t="s">
        <v>12</v>
      </c>
      <c r="L4" s="579" t="s">
        <v>13</v>
      </c>
      <c r="M4" s="579" t="s">
        <v>14</v>
      </c>
    </row>
    <row r="5" spans="1:26" s="124" customFormat="1" ht="45" x14ac:dyDescent="0.25">
      <c r="A5" s="609"/>
      <c r="B5" s="612"/>
      <c r="C5" s="613"/>
      <c r="D5" s="613"/>
      <c r="E5" s="613"/>
      <c r="F5" s="613"/>
      <c r="G5" s="613"/>
      <c r="H5" s="102" t="s">
        <v>292</v>
      </c>
      <c r="I5" s="102" t="s">
        <v>293</v>
      </c>
      <c r="J5" s="613"/>
      <c r="K5" s="613"/>
      <c r="L5" s="579"/>
      <c r="M5" s="579"/>
    </row>
    <row r="6" spans="1:26" s="124" customFormat="1" ht="15" customHeight="1" x14ac:dyDescent="0.25">
      <c r="A6" s="125">
        <v>1</v>
      </c>
      <c r="B6" s="125">
        <v>2</v>
      </c>
      <c r="C6" s="125">
        <v>3</v>
      </c>
      <c r="D6" s="125">
        <v>4</v>
      </c>
      <c r="E6" s="125">
        <v>5</v>
      </c>
      <c r="F6" s="125">
        <v>6</v>
      </c>
      <c r="G6" s="125">
        <v>7</v>
      </c>
      <c r="H6" s="125">
        <v>8</v>
      </c>
      <c r="I6" s="126">
        <v>9</v>
      </c>
      <c r="J6" s="125">
        <v>10</v>
      </c>
      <c r="K6" s="125">
        <v>11</v>
      </c>
      <c r="L6" s="127">
        <v>12</v>
      </c>
      <c r="M6" s="127">
        <v>13</v>
      </c>
    </row>
    <row r="7" spans="1:26" s="49" customFormat="1" ht="15" customHeight="1" x14ac:dyDescent="0.25">
      <c r="A7" s="615" t="s">
        <v>228</v>
      </c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P7" s="45"/>
      <c r="Q7" s="128"/>
      <c r="R7" s="6"/>
      <c r="S7" s="129"/>
      <c r="T7" s="129"/>
      <c r="U7" s="130"/>
      <c r="V7" s="130"/>
      <c r="W7" s="130"/>
      <c r="X7" s="130"/>
      <c r="Y7" s="45"/>
      <c r="Z7" s="131"/>
    </row>
    <row r="8" spans="1:26" s="132" customFormat="1" ht="15" customHeight="1" x14ac:dyDescent="0.25">
      <c r="A8" s="616" t="s">
        <v>294</v>
      </c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4"/>
    </row>
    <row r="9" spans="1:26" s="437" customFormat="1" ht="65.25" customHeight="1" x14ac:dyDescent="0.25">
      <c r="A9" s="408" t="s">
        <v>295</v>
      </c>
      <c r="B9" s="435" t="s">
        <v>38</v>
      </c>
      <c r="C9" s="320" t="s">
        <v>296</v>
      </c>
      <c r="D9" s="290">
        <v>2022</v>
      </c>
      <c r="E9" s="61" t="s">
        <v>297</v>
      </c>
      <c r="F9" s="230">
        <f>SUM(G9:K9)</f>
        <v>0</v>
      </c>
      <c r="G9" s="334"/>
      <c r="H9" s="334"/>
      <c r="I9" s="230"/>
      <c r="J9" s="334"/>
      <c r="K9" s="334"/>
      <c r="L9" s="316" t="s">
        <v>298</v>
      </c>
      <c r="M9" s="61" t="s">
        <v>299</v>
      </c>
      <c r="N9" s="436"/>
    </row>
    <row r="10" spans="1:26" s="437" customFormat="1" ht="90" customHeight="1" x14ac:dyDescent="0.25">
      <c r="A10" s="312"/>
      <c r="B10" s="435" t="s">
        <v>158</v>
      </c>
      <c r="C10" s="316" t="s">
        <v>300</v>
      </c>
      <c r="D10" s="290">
        <v>2022</v>
      </c>
      <c r="E10" s="61" t="s">
        <v>297</v>
      </c>
      <c r="F10" s="230">
        <f t="shared" ref="F10:F19" si="0">SUM(G10:K10)</f>
        <v>0</v>
      </c>
      <c r="G10" s="438"/>
      <c r="H10" s="438"/>
      <c r="I10" s="439"/>
      <c r="J10" s="438"/>
      <c r="K10" s="438"/>
      <c r="L10" s="316" t="s">
        <v>298</v>
      </c>
      <c r="M10" s="61" t="s">
        <v>301</v>
      </c>
    </row>
    <row r="11" spans="1:26" s="437" customFormat="1" ht="66" customHeight="1" x14ac:dyDescent="0.25">
      <c r="A11" s="312"/>
      <c r="B11" s="435" t="s">
        <v>162</v>
      </c>
      <c r="C11" s="316" t="s">
        <v>302</v>
      </c>
      <c r="D11" s="290">
        <v>2022</v>
      </c>
      <c r="E11" s="61" t="s">
        <v>297</v>
      </c>
      <c r="F11" s="230">
        <f t="shared" si="0"/>
        <v>0</v>
      </c>
      <c r="G11" s="438"/>
      <c r="H11" s="438"/>
      <c r="I11" s="439"/>
      <c r="J11" s="438"/>
      <c r="K11" s="438"/>
      <c r="L11" s="316" t="s">
        <v>298</v>
      </c>
      <c r="M11" s="61" t="s">
        <v>303</v>
      </c>
    </row>
    <row r="12" spans="1:26" s="132" customFormat="1" ht="105.75" customHeight="1" x14ac:dyDescent="0.25">
      <c r="A12" s="122"/>
      <c r="B12" s="21" t="s">
        <v>31</v>
      </c>
      <c r="C12" s="135" t="s">
        <v>304</v>
      </c>
      <c r="D12" s="133">
        <v>2022</v>
      </c>
      <c r="E12" s="134" t="s">
        <v>297</v>
      </c>
      <c r="F12" s="9">
        <f t="shared" si="0"/>
        <v>300</v>
      </c>
      <c r="G12" s="41"/>
      <c r="H12" s="41"/>
      <c r="I12" s="23">
        <v>300</v>
      </c>
      <c r="J12" s="41"/>
      <c r="K12" s="41"/>
      <c r="L12" s="135" t="s">
        <v>298</v>
      </c>
      <c r="M12" s="134" t="s">
        <v>305</v>
      </c>
    </row>
    <row r="13" spans="1:26" s="132" customFormat="1" ht="80.25" customHeight="1" x14ac:dyDescent="0.25">
      <c r="A13" s="122"/>
      <c r="B13" s="21">
        <v>5</v>
      </c>
      <c r="C13" s="135" t="s">
        <v>306</v>
      </c>
      <c r="D13" s="133">
        <v>2022</v>
      </c>
      <c r="E13" s="134" t="s">
        <v>297</v>
      </c>
      <c r="F13" s="9">
        <f t="shared" si="0"/>
        <v>0</v>
      </c>
      <c r="G13" s="41"/>
      <c r="H13" s="41"/>
      <c r="I13" s="23"/>
      <c r="J13" s="41"/>
      <c r="K13" s="41"/>
      <c r="L13" s="135" t="s">
        <v>307</v>
      </c>
      <c r="M13" s="134" t="s">
        <v>308</v>
      </c>
    </row>
    <row r="14" spans="1:26" s="132" customFormat="1" ht="54.75" customHeight="1" x14ac:dyDescent="0.25">
      <c r="A14" s="122"/>
      <c r="B14" s="21">
        <v>6</v>
      </c>
      <c r="C14" s="136" t="s">
        <v>309</v>
      </c>
      <c r="D14" s="133">
        <v>2022</v>
      </c>
      <c r="E14" s="134" t="s">
        <v>297</v>
      </c>
      <c r="F14" s="9">
        <f t="shared" si="0"/>
        <v>0</v>
      </c>
      <c r="G14" s="41"/>
      <c r="H14" s="41"/>
      <c r="I14" s="23"/>
      <c r="J14" s="41"/>
      <c r="K14" s="41"/>
      <c r="L14" s="136" t="s">
        <v>310</v>
      </c>
      <c r="M14" s="134" t="s">
        <v>311</v>
      </c>
    </row>
    <row r="15" spans="1:26" s="132" customFormat="1" ht="78" customHeight="1" x14ac:dyDescent="0.25">
      <c r="A15" s="107"/>
      <c r="B15" s="32">
        <v>7</v>
      </c>
      <c r="C15" s="137" t="s">
        <v>312</v>
      </c>
      <c r="D15" s="138">
        <v>2022</v>
      </c>
      <c r="E15" s="139" t="s">
        <v>297</v>
      </c>
      <c r="F15" s="140">
        <f t="shared" si="0"/>
        <v>0</v>
      </c>
      <c r="G15" s="141"/>
      <c r="H15" s="141"/>
      <c r="I15" s="33"/>
      <c r="J15" s="141"/>
      <c r="K15" s="141"/>
      <c r="L15" s="137" t="s">
        <v>313</v>
      </c>
      <c r="M15" s="139" t="s">
        <v>314</v>
      </c>
    </row>
    <row r="16" spans="1:26" s="132" customFormat="1" ht="130.5" customHeight="1" x14ac:dyDescent="0.25">
      <c r="A16" s="588"/>
      <c r="B16" s="21">
        <v>8</v>
      </c>
      <c r="C16" s="142" t="s">
        <v>315</v>
      </c>
      <c r="D16" s="134">
        <v>2022</v>
      </c>
      <c r="E16" s="134" t="s">
        <v>297</v>
      </c>
      <c r="F16" s="9">
        <f t="shared" si="0"/>
        <v>0</v>
      </c>
      <c r="G16" s="143"/>
      <c r="H16" s="143"/>
      <c r="I16" s="143"/>
      <c r="J16" s="143"/>
      <c r="K16" s="143"/>
      <c r="L16" s="135" t="s">
        <v>307</v>
      </c>
      <c r="M16" s="134" t="s">
        <v>316</v>
      </c>
    </row>
    <row r="17" spans="1:13" s="132" customFormat="1" ht="144" customHeight="1" x14ac:dyDescent="0.25">
      <c r="A17" s="588"/>
      <c r="B17" s="21">
        <v>9</v>
      </c>
      <c r="C17" s="142" t="s">
        <v>317</v>
      </c>
      <c r="D17" s="134">
        <v>2022</v>
      </c>
      <c r="E17" s="134" t="s">
        <v>297</v>
      </c>
      <c r="F17" s="9">
        <f t="shared" si="0"/>
        <v>0</v>
      </c>
      <c r="G17" s="143"/>
      <c r="H17" s="143"/>
      <c r="I17" s="143"/>
      <c r="J17" s="143"/>
      <c r="K17" s="143"/>
      <c r="L17" s="135" t="s">
        <v>307</v>
      </c>
      <c r="M17" s="134" t="s">
        <v>316</v>
      </c>
    </row>
    <row r="18" spans="1:13" s="132" customFormat="1" ht="66.75" customHeight="1" x14ac:dyDescent="0.25">
      <c r="A18" s="588"/>
      <c r="B18" s="21">
        <v>10</v>
      </c>
      <c r="C18" s="142" t="s">
        <v>318</v>
      </c>
      <c r="D18" s="134">
        <v>2022</v>
      </c>
      <c r="E18" s="134" t="s">
        <v>297</v>
      </c>
      <c r="F18" s="9">
        <f t="shared" si="0"/>
        <v>0</v>
      </c>
      <c r="G18" s="143"/>
      <c r="H18" s="143"/>
      <c r="I18" s="143"/>
      <c r="J18" s="143"/>
      <c r="K18" s="143"/>
      <c r="L18" s="135" t="s">
        <v>307</v>
      </c>
      <c r="M18" s="134" t="s">
        <v>316</v>
      </c>
    </row>
    <row r="19" spans="1:13" s="132" customFormat="1" x14ac:dyDescent="0.25">
      <c r="A19" s="37"/>
      <c r="B19" s="39">
        <v>10</v>
      </c>
      <c r="C19" s="40" t="s">
        <v>7</v>
      </c>
      <c r="D19" s="10"/>
      <c r="E19" s="12"/>
      <c r="F19" s="13">
        <f t="shared" si="0"/>
        <v>300</v>
      </c>
      <c r="G19" s="12">
        <f>SUM(G9:G18)</f>
        <v>0</v>
      </c>
      <c r="H19" s="71">
        <f>SUM(H9:H18)</f>
        <v>0</v>
      </c>
      <c r="I19" s="71">
        <f>SUM(I9:I18)</f>
        <v>300</v>
      </c>
      <c r="J19" s="12">
        <f>SUM(J9:J18)</f>
        <v>0</v>
      </c>
      <c r="K19" s="12">
        <f>SUM(K9:K18)</f>
        <v>0</v>
      </c>
      <c r="L19" s="11"/>
      <c r="M19" s="144"/>
    </row>
    <row r="20" spans="1:13" s="132" customFormat="1" ht="1.5" hidden="1" customHeight="1" x14ac:dyDescent="0.25">
      <c r="A20" s="145"/>
      <c r="B20" s="146"/>
      <c r="C20" s="147"/>
      <c r="D20" s="148"/>
      <c r="E20" s="149"/>
      <c r="F20" s="149"/>
      <c r="G20" s="149"/>
      <c r="H20" s="149"/>
      <c r="I20" s="149"/>
      <c r="J20" s="149"/>
      <c r="K20" s="149"/>
      <c r="L20" s="150"/>
      <c r="M20" s="151"/>
    </row>
    <row r="21" spans="1:13" s="49" customFormat="1" ht="18" hidden="1" customHeight="1" x14ac:dyDescent="0.25">
      <c r="A21" s="49" t="s">
        <v>321</v>
      </c>
      <c r="L21" s="49" t="s">
        <v>322</v>
      </c>
    </row>
  </sheetData>
  <mergeCells count="19">
    <mergeCell ref="A7:M7"/>
    <mergeCell ref="A8:M8"/>
    <mergeCell ref="A16:A18"/>
    <mergeCell ref="G4:G5"/>
    <mergeCell ref="H4:I4"/>
    <mergeCell ref="J4:J5"/>
    <mergeCell ref="K4:K5"/>
    <mergeCell ref="L4:L5"/>
    <mergeCell ref="M4:M5"/>
    <mergeCell ref="A1:M1"/>
    <mergeCell ref="A2:A5"/>
    <mergeCell ref="B2:B5"/>
    <mergeCell ref="C2:C5"/>
    <mergeCell ref="D2:D5"/>
    <mergeCell ref="E2:E5"/>
    <mergeCell ref="F2:K2"/>
    <mergeCell ref="L2:M3"/>
    <mergeCell ref="F3:F5"/>
    <mergeCell ref="G3:K3"/>
  </mergeCells>
  <printOptions horizontalCentered="1"/>
  <pageMargins left="0" right="0" top="0.39370078740157483" bottom="0" header="0" footer="0"/>
  <pageSetup paperSize="9" scale="75" orientation="landscape" useFirstPageNumber="1" r:id="rId1"/>
  <headerFooter>
    <oddFooter>&amp;C&amp;"Times New Roman,обычный"&amp;12&amp;P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40"/>
  <sheetViews>
    <sheetView view="pageBreakPreview" topLeftCell="A28" zoomScaleNormal="100" zoomScaleSheetLayoutView="100" workbookViewId="0">
      <selection activeCell="C23" sqref="C23"/>
    </sheetView>
  </sheetViews>
  <sheetFormatPr defaultColWidth="9.140625" defaultRowHeight="12.75" x14ac:dyDescent="0.2"/>
  <cols>
    <col min="1" max="1" width="22.7109375" style="156" customWidth="1"/>
    <col min="2" max="2" width="4.5703125" style="157" customWidth="1"/>
    <col min="3" max="3" width="36.85546875" style="158" customWidth="1"/>
    <col min="4" max="4" width="9.140625" style="158" customWidth="1"/>
    <col min="5" max="5" width="18.140625" style="158" customWidth="1"/>
    <col min="6" max="6" width="11.5703125" style="160" customWidth="1"/>
    <col min="7" max="7" width="9.7109375" style="160" customWidth="1"/>
    <col min="8" max="8" width="10.85546875" style="160" customWidth="1"/>
    <col min="9" max="9" width="10.85546875" style="162" customWidth="1"/>
    <col min="10" max="10" width="8.7109375" style="160" customWidth="1"/>
    <col min="11" max="11" width="11.28515625" style="160" customWidth="1"/>
    <col min="12" max="12" width="15.7109375" style="160" customWidth="1"/>
    <col min="13" max="13" width="13.85546875" style="160" customWidth="1"/>
    <col min="14" max="14" width="12.42578125" style="160" customWidth="1"/>
    <col min="15" max="15" width="9.140625" style="160"/>
    <col min="16" max="16" width="9" style="160" customWidth="1"/>
    <col min="17" max="17" width="12.28515625" style="160" customWidth="1"/>
    <col min="18" max="18" width="4.85546875" style="160" customWidth="1"/>
    <col min="19" max="19" width="9.140625" style="160"/>
    <col min="20" max="20" width="3.7109375" style="160" customWidth="1"/>
    <col min="21" max="16384" width="9.140625" style="160"/>
  </cols>
  <sheetData>
    <row r="1" spans="1:21" ht="15.75" x14ac:dyDescent="0.25">
      <c r="F1" s="159"/>
      <c r="G1" s="159"/>
      <c r="H1" s="159"/>
      <c r="I1" s="159"/>
    </row>
    <row r="2" spans="1:21" s="159" customFormat="1" ht="13.5" customHeight="1" x14ac:dyDescent="0.25">
      <c r="A2" s="160"/>
      <c r="B2" s="161"/>
      <c r="C2" s="161"/>
      <c r="D2" s="161"/>
      <c r="E2" s="161"/>
      <c r="L2" s="160"/>
    </row>
    <row r="3" spans="1:21" s="159" customFormat="1" ht="15" customHeight="1" x14ac:dyDescent="0.25">
      <c r="A3" s="656" t="s">
        <v>0</v>
      </c>
      <c r="B3" s="658" t="s">
        <v>1</v>
      </c>
      <c r="C3" s="658" t="s">
        <v>2</v>
      </c>
      <c r="D3" s="658" t="s">
        <v>323</v>
      </c>
      <c r="E3" s="658" t="s">
        <v>4</v>
      </c>
      <c r="F3" s="634" t="s">
        <v>324</v>
      </c>
      <c r="G3" s="635"/>
      <c r="H3" s="635"/>
      <c r="I3" s="635"/>
      <c r="J3" s="635"/>
      <c r="K3" s="636"/>
      <c r="L3" s="619" t="s">
        <v>325</v>
      </c>
      <c r="M3" s="620"/>
    </row>
    <row r="4" spans="1:21" s="162" customFormat="1" ht="12.75" customHeight="1" x14ac:dyDescent="0.2">
      <c r="A4" s="657"/>
      <c r="B4" s="659"/>
      <c r="C4" s="659"/>
      <c r="D4" s="659"/>
      <c r="E4" s="659"/>
      <c r="F4" s="623" t="s">
        <v>7</v>
      </c>
      <c r="G4" s="626" t="s">
        <v>8</v>
      </c>
      <c r="H4" s="627"/>
      <c r="I4" s="627"/>
      <c r="J4" s="627"/>
      <c r="K4" s="628"/>
      <c r="L4" s="621"/>
      <c r="M4" s="622"/>
    </row>
    <row r="5" spans="1:21" s="162" customFormat="1" ht="12.75" customHeight="1" x14ac:dyDescent="0.2">
      <c r="A5" s="657"/>
      <c r="B5" s="659"/>
      <c r="C5" s="659"/>
      <c r="D5" s="659"/>
      <c r="E5" s="659"/>
      <c r="F5" s="624"/>
      <c r="G5" s="629" t="s">
        <v>326</v>
      </c>
      <c r="H5" s="631" t="s">
        <v>10</v>
      </c>
      <c r="I5" s="631"/>
      <c r="J5" s="629" t="s">
        <v>327</v>
      </c>
      <c r="K5" s="629" t="s">
        <v>210</v>
      </c>
      <c r="L5" s="629" t="s">
        <v>13</v>
      </c>
      <c r="M5" s="633" t="s">
        <v>14</v>
      </c>
    </row>
    <row r="6" spans="1:21" s="162" customFormat="1" ht="73.5" customHeight="1" x14ac:dyDescent="0.2">
      <c r="A6" s="657"/>
      <c r="B6" s="659"/>
      <c r="C6" s="659"/>
      <c r="D6" s="659"/>
      <c r="E6" s="659"/>
      <c r="F6" s="625"/>
      <c r="G6" s="630"/>
      <c r="H6" s="163" t="s">
        <v>328</v>
      </c>
      <c r="I6" s="163" t="s">
        <v>16</v>
      </c>
      <c r="J6" s="630"/>
      <c r="K6" s="630"/>
      <c r="L6" s="632"/>
      <c r="M6" s="633"/>
      <c r="O6" s="660"/>
      <c r="P6" s="660"/>
      <c r="Q6" s="660"/>
      <c r="S6" s="646"/>
      <c r="T6" s="646"/>
      <c r="U6" s="646"/>
    </row>
    <row r="7" spans="1:21" s="167" customFormat="1" ht="9.75" customHeight="1" x14ac:dyDescent="0.2">
      <c r="A7" s="164">
        <v>1</v>
      </c>
      <c r="B7" s="165">
        <v>2</v>
      </c>
      <c r="C7" s="164">
        <v>3</v>
      </c>
      <c r="D7" s="164">
        <v>4</v>
      </c>
      <c r="E7" s="164">
        <v>5</v>
      </c>
      <c r="F7" s="164">
        <v>6</v>
      </c>
      <c r="G7" s="164">
        <v>7</v>
      </c>
      <c r="H7" s="164">
        <v>8</v>
      </c>
      <c r="I7" s="164">
        <v>9</v>
      </c>
      <c r="J7" s="164">
        <v>10</v>
      </c>
      <c r="K7" s="164">
        <v>11</v>
      </c>
      <c r="L7" s="166">
        <v>12</v>
      </c>
      <c r="M7" s="166">
        <v>13</v>
      </c>
    </row>
    <row r="8" spans="1:21" s="168" customFormat="1" ht="13.5" customHeight="1" x14ac:dyDescent="0.15">
      <c r="A8" s="647" t="s">
        <v>228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9"/>
    </row>
    <row r="9" spans="1:21" s="167" customFormat="1" ht="13.5" customHeight="1" x14ac:dyDescent="0.15">
      <c r="A9" s="650" t="s">
        <v>329</v>
      </c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2"/>
    </row>
    <row r="10" spans="1:21" ht="66" customHeight="1" x14ac:dyDescent="0.25">
      <c r="A10" s="169" t="s">
        <v>330</v>
      </c>
      <c r="B10" s="170">
        <v>1</v>
      </c>
      <c r="C10" s="171" t="s">
        <v>331</v>
      </c>
      <c r="D10" s="172">
        <v>2022</v>
      </c>
      <c r="E10" s="170" t="s">
        <v>332</v>
      </c>
      <c r="F10" s="173">
        <f>SUM(G10:K10)</f>
        <v>30</v>
      </c>
      <c r="G10" s="173"/>
      <c r="H10" s="174"/>
      <c r="I10" s="174">
        <v>30</v>
      </c>
      <c r="J10" s="175"/>
      <c r="K10" s="175"/>
      <c r="L10" s="173" t="s">
        <v>333</v>
      </c>
      <c r="M10" s="176">
        <v>2</v>
      </c>
      <c r="N10" s="159"/>
      <c r="O10" s="167"/>
      <c r="P10" s="167"/>
      <c r="Q10" s="167"/>
      <c r="R10" s="167"/>
      <c r="S10" s="167"/>
      <c r="U10" s="177"/>
    </row>
    <row r="11" spans="1:21" ht="90.75" customHeight="1" x14ac:dyDescent="0.25">
      <c r="A11" s="178" t="s">
        <v>334</v>
      </c>
      <c r="B11" s="170">
        <v>2</v>
      </c>
      <c r="C11" s="179" t="s">
        <v>335</v>
      </c>
      <c r="D11" s="172">
        <v>2022</v>
      </c>
      <c r="E11" s="180" t="s">
        <v>336</v>
      </c>
      <c r="F11" s="173">
        <f t="shared" ref="F11:F13" si="0">SUM(G11:K11)</f>
        <v>95</v>
      </c>
      <c r="G11" s="173"/>
      <c r="H11" s="174"/>
      <c r="I11" s="174">
        <v>95</v>
      </c>
      <c r="J11" s="175"/>
      <c r="K11" s="175"/>
      <c r="L11" s="173" t="s">
        <v>337</v>
      </c>
      <c r="M11" s="176">
        <v>1955</v>
      </c>
      <c r="N11" s="159"/>
      <c r="O11" s="167"/>
      <c r="P11" s="167"/>
      <c r="Q11" s="167"/>
      <c r="R11" s="167"/>
      <c r="S11" s="167"/>
      <c r="U11" s="177"/>
    </row>
    <row r="12" spans="1:21" ht="66.75" customHeight="1" x14ac:dyDescent="0.25">
      <c r="A12" s="181"/>
      <c r="B12" s="182">
        <v>3</v>
      </c>
      <c r="C12" s="183" t="s">
        <v>338</v>
      </c>
      <c r="D12" s="172">
        <v>2022</v>
      </c>
      <c r="E12" s="184" t="s">
        <v>336</v>
      </c>
      <c r="F12" s="173">
        <f t="shared" si="0"/>
        <v>30</v>
      </c>
      <c r="G12" s="185"/>
      <c r="H12" s="186"/>
      <c r="I12" s="174">
        <v>30</v>
      </c>
      <c r="J12" s="175"/>
      <c r="K12" s="175"/>
      <c r="L12" s="187" t="s">
        <v>339</v>
      </c>
      <c r="M12" s="176">
        <v>100</v>
      </c>
      <c r="N12" s="159"/>
      <c r="O12" s="167"/>
      <c r="P12" s="167"/>
      <c r="Q12" s="167"/>
      <c r="R12" s="167"/>
      <c r="S12" s="167"/>
      <c r="U12" s="177"/>
    </row>
    <row r="13" spans="1:21" ht="78" customHeight="1" x14ac:dyDescent="0.25">
      <c r="A13" s="181"/>
      <c r="B13" s="188">
        <v>4</v>
      </c>
      <c r="C13" s="179" t="s">
        <v>340</v>
      </c>
      <c r="D13" s="172">
        <v>2022</v>
      </c>
      <c r="E13" s="180" t="s">
        <v>341</v>
      </c>
      <c r="F13" s="173">
        <f t="shared" si="0"/>
        <v>0</v>
      </c>
      <c r="G13" s="173"/>
      <c r="H13" s="174"/>
      <c r="I13" s="174"/>
      <c r="J13" s="175"/>
      <c r="K13" s="175"/>
      <c r="L13" s="173" t="s">
        <v>342</v>
      </c>
      <c r="M13" s="176">
        <v>20</v>
      </c>
      <c r="N13" s="159"/>
      <c r="O13" s="159"/>
      <c r="P13" s="167"/>
      <c r="Q13" s="167"/>
      <c r="R13" s="167"/>
      <c r="S13" s="167"/>
      <c r="U13" s="177"/>
    </row>
    <row r="14" spans="1:21" ht="84" customHeight="1" x14ac:dyDescent="0.25">
      <c r="A14" s="181"/>
      <c r="B14" s="170">
        <v>5</v>
      </c>
      <c r="C14" s="179" t="s">
        <v>343</v>
      </c>
      <c r="D14" s="172">
        <v>2022</v>
      </c>
      <c r="E14" s="61" t="s">
        <v>332</v>
      </c>
      <c r="F14" s="173">
        <f>SUM(G14:K14)</f>
        <v>400</v>
      </c>
      <c r="G14" s="173"/>
      <c r="H14" s="174"/>
      <c r="I14" s="174">
        <v>400</v>
      </c>
      <c r="J14" s="175"/>
      <c r="K14" s="175"/>
      <c r="L14" s="173" t="s">
        <v>344</v>
      </c>
      <c r="M14" s="176">
        <v>8000</v>
      </c>
      <c r="N14" s="159"/>
      <c r="O14" s="167"/>
      <c r="P14" s="167"/>
      <c r="Q14" s="167"/>
      <c r="R14" s="167"/>
      <c r="S14" s="167"/>
      <c r="U14" s="177"/>
    </row>
    <row r="15" spans="1:21" ht="39" customHeight="1" x14ac:dyDescent="0.25">
      <c r="A15" s="181"/>
      <c r="B15" s="653">
        <v>6</v>
      </c>
      <c r="C15" s="654" t="s">
        <v>345</v>
      </c>
      <c r="D15" s="172">
        <v>2022</v>
      </c>
      <c r="E15" s="189" t="s">
        <v>346</v>
      </c>
      <c r="F15" s="173">
        <f>SUM(G15:K15)</f>
        <v>45</v>
      </c>
      <c r="G15" s="173"/>
      <c r="H15" s="174"/>
      <c r="I15" s="174">
        <v>45</v>
      </c>
      <c r="J15" s="175"/>
      <c r="K15" s="175"/>
      <c r="L15" s="173" t="s">
        <v>347</v>
      </c>
      <c r="M15" s="190" t="s">
        <v>348</v>
      </c>
      <c r="N15" s="159"/>
      <c r="O15" s="167"/>
      <c r="P15" s="167"/>
      <c r="Q15" s="167"/>
      <c r="R15" s="167"/>
      <c r="S15" s="167"/>
      <c r="U15" s="177"/>
    </row>
    <row r="16" spans="1:21" ht="49.5" customHeight="1" x14ac:dyDescent="0.25">
      <c r="A16" s="181"/>
      <c r="B16" s="653"/>
      <c r="C16" s="655"/>
      <c r="D16" s="172">
        <v>2022</v>
      </c>
      <c r="E16" s="189" t="s">
        <v>336</v>
      </c>
      <c r="F16" s="173">
        <f t="shared" ref="F16:F18" si="1">SUM(G16:K16)</f>
        <v>28.5</v>
      </c>
      <c r="G16" s="173"/>
      <c r="H16" s="174"/>
      <c r="I16" s="174">
        <v>28.5</v>
      </c>
      <c r="J16" s="175"/>
      <c r="K16" s="175"/>
      <c r="L16" s="173" t="s">
        <v>349</v>
      </c>
      <c r="M16" s="190" t="s">
        <v>350</v>
      </c>
      <c r="N16" s="159"/>
      <c r="O16" s="167"/>
      <c r="P16" s="167"/>
      <c r="Q16" s="167"/>
      <c r="R16" s="167"/>
      <c r="S16" s="167"/>
      <c r="U16" s="177"/>
    </row>
    <row r="17" spans="1:21" ht="68.25" customHeight="1" x14ac:dyDescent="0.25">
      <c r="A17" s="191"/>
      <c r="B17" s="170">
        <v>7</v>
      </c>
      <c r="C17" s="171" t="s">
        <v>351</v>
      </c>
      <c r="D17" s="172">
        <v>2022</v>
      </c>
      <c r="E17" s="189" t="s">
        <v>336</v>
      </c>
      <c r="F17" s="173">
        <f t="shared" si="1"/>
        <v>26.5</v>
      </c>
      <c r="G17" s="173"/>
      <c r="H17" s="174"/>
      <c r="I17" s="174">
        <v>26.5</v>
      </c>
      <c r="J17" s="175"/>
      <c r="K17" s="175"/>
      <c r="L17" s="180" t="s">
        <v>352</v>
      </c>
      <c r="M17" s="190" t="s">
        <v>353</v>
      </c>
      <c r="N17" s="159"/>
      <c r="O17" s="167"/>
      <c r="P17" s="167"/>
      <c r="Q17" s="167"/>
      <c r="R17" s="167"/>
      <c r="S17" s="167"/>
      <c r="U17" s="177"/>
    </row>
    <row r="18" spans="1:21" ht="54" customHeight="1" x14ac:dyDescent="0.25">
      <c r="A18" s="181"/>
      <c r="B18" s="170">
        <v>8</v>
      </c>
      <c r="C18" s="171" t="s">
        <v>354</v>
      </c>
      <c r="D18" s="172">
        <v>2022</v>
      </c>
      <c r="E18" s="189" t="s">
        <v>355</v>
      </c>
      <c r="F18" s="173">
        <f t="shared" si="1"/>
        <v>106</v>
      </c>
      <c r="G18" s="173"/>
      <c r="H18" s="174"/>
      <c r="I18" s="174">
        <v>106</v>
      </c>
      <c r="J18" s="175"/>
      <c r="K18" s="175"/>
      <c r="L18" s="192" t="s">
        <v>356</v>
      </c>
      <c r="M18" s="190" t="s">
        <v>357</v>
      </c>
      <c r="N18" s="159"/>
      <c r="O18" s="167"/>
      <c r="P18" s="167"/>
      <c r="Q18" s="167"/>
      <c r="R18" s="167"/>
      <c r="S18" s="167"/>
      <c r="U18" s="177"/>
    </row>
    <row r="19" spans="1:21" ht="53.25" customHeight="1" x14ac:dyDescent="0.25">
      <c r="A19" s="181"/>
      <c r="B19" s="637">
        <v>9</v>
      </c>
      <c r="C19" s="639" t="s">
        <v>358</v>
      </c>
      <c r="D19" s="172">
        <v>2022</v>
      </c>
      <c r="E19" s="189" t="s">
        <v>355</v>
      </c>
      <c r="F19" s="173">
        <f>SUM(G19:K19)</f>
        <v>3146.1</v>
      </c>
      <c r="G19" s="173"/>
      <c r="H19" s="174"/>
      <c r="I19" s="173">
        <v>3146.1</v>
      </c>
      <c r="J19" s="175"/>
      <c r="K19" s="175"/>
      <c r="L19" s="194" t="s">
        <v>359</v>
      </c>
      <c r="M19" s="190" t="s">
        <v>360</v>
      </c>
      <c r="N19" s="159"/>
      <c r="O19" s="159"/>
      <c r="P19" s="167"/>
      <c r="Q19" s="167"/>
      <c r="R19" s="167"/>
      <c r="S19" s="167"/>
      <c r="U19" s="177"/>
    </row>
    <row r="20" spans="1:21" ht="66.75" customHeight="1" x14ac:dyDescent="0.25">
      <c r="A20" s="181"/>
      <c r="B20" s="638"/>
      <c r="C20" s="640"/>
      <c r="D20" s="172">
        <v>2022</v>
      </c>
      <c r="E20" s="189" t="s">
        <v>361</v>
      </c>
      <c r="F20" s="173">
        <f t="shared" ref="F20" si="2">SUM(G20:K20)</f>
        <v>500</v>
      </c>
      <c r="G20" s="173"/>
      <c r="H20" s="174"/>
      <c r="I20" s="174">
        <v>500</v>
      </c>
      <c r="J20" s="175"/>
      <c r="K20" s="175"/>
      <c r="L20" s="194" t="s">
        <v>359</v>
      </c>
      <c r="M20" s="190" t="s">
        <v>362</v>
      </c>
      <c r="N20" s="159"/>
      <c r="O20" s="159"/>
      <c r="P20" s="167"/>
      <c r="Q20" s="167"/>
      <c r="R20" s="167"/>
      <c r="S20" s="167"/>
      <c r="U20" s="177"/>
    </row>
    <row r="21" spans="1:21" ht="57.75" customHeight="1" x14ac:dyDescent="0.25">
      <c r="A21" s="181"/>
      <c r="B21" s="170">
        <v>10</v>
      </c>
      <c r="C21" s="179" t="s">
        <v>363</v>
      </c>
      <c r="D21" s="172">
        <v>2022</v>
      </c>
      <c r="E21" s="189" t="s">
        <v>364</v>
      </c>
      <c r="F21" s="173">
        <f>SUM(G21:K21)</f>
        <v>2575.6999999999998</v>
      </c>
      <c r="G21" s="173"/>
      <c r="H21" s="174"/>
      <c r="I21" s="174">
        <v>2575.6999999999998</v>
      </c>
      <c r="J21" s="175"/>
      <c r="K21" s="175"/>
      <c r="L21" s="194" t="s">
        <v>365</v>
      </c>
      <c r="M21" s="190" t="s">
        <v>366</v>
      </c>
      <c r="N21" s="159"/>
      <c r="O21" s="159"/>
      <c r="P21" s="167"/>
      <c r="Q21" s="167"/>
      <c r="R21" s="167"/>
      <c r="S21" s="167"/>
      <c r="U21" s="177"/>
    </row>
    <row r="22" spans="1:21" ht="67.5" customHeight="1" x14ac:dyDescent="0.25">
      <c r="A22" s="181"/>
      <c r="B22" s="170">
        <v>11</v>
      </c>
      <c r="C22" s="179" t="s">
        <v>367</v>
      </c>
      <c r="D22" s="172">
        <v>2022</v>
      </c>
      <c r="E22" s="189" t="s">
        <v>361</v>
      </c>
      <c r="F22" s="173">
        <f t="shared" ref="F22:F23" si="3">SUM(G22:K22)</f>
        <v>200</v>
      </c>
      <c r="G22" s="173"/>
      <c r="H22" s="174"/>
      <c r="I22" s="174">
        <v>200</v>
      </c>
      <c r="J22" s="175"/>
      <c r="K22" s="175"/>
      <c r="L22" s="194" t="s">
        <v>368</v>
      </c>
      <c r="M22" s="190" t="s">
        <v>369</v>
      </c>
      <c r="N22" s="159"/>
      <c r="O22" s="159"/>
      <c r="P22" s="167"/>
      <c r="Q22" s="167"/>
      <c r="R22" s="167"/>
      <c r="S22" s="167"/>
      <c r="U22" s="177"/>
    </row>
    <row r="23" spans="1:21" ht="78" customHeight="1" x14ac:dyDescent="0.25">
      <c r="A23" s="181"/>
      <c r="B23" s="170">
        <v>12</v>
      </c>
      <c r="C23" s="179" t="s">
        <v>370</v>
      </c>
      <c r="D23" s="172">
        <v>2022</v>
      </c>
      <c r="E23" s="196" t="s">
        <v>341</v>
      </c>
      <c r="F23" s="173">
        <f t="shared" si="3"/>
        <v>1431.8</v>
      </c>
      <c r="G23" s="173"/>
      <c r="H23" s="174"/>
      <c r="I23" s="174">
        <v>1431.8</v>
      </c>
      <c r="J23" s="175"/>
      <c r="K23" s="175"/>
      <c r="L23" s="194" t="s">
        <v>371</v>
      </c>
      <c r="M23" s="190" t="s">
        <v>372</v>
      </c>
      <c r="N23" s="159"/>
      <c r="O23" s="159"/>
      <c r="P23" s="167"/>
      <c r="Q23" s="167"/>
      <c r="R23" s="167"/>
      <c r="S23" s="167"/>
      <c r="U23" s="177"/>
    </row>
    <row r="24" spans="1:21" ht="54" customHeight="1" x14ac:dyDescent="0.25">
      <c r="A24" s="181"/>
      <c r="B24" s="170">
        <v>13</v>
      </c>
      <c r="C24" s="179" t="s">
        <v>373</v>
      </c>
      <c r="D24" s="172">
        <v>2022</v>
      </c>
      <c r="E24" s="189" t="s">
        <v>332</v>
      </c>
      <c r="F24" s="173">
        <f>SUM(G24:K24)</f>
        <v>496.3</v>
      </c>
      <c r="G24" s="173"/>
      <c r="H24" s="174"/>
      <c r="I24" s="174">
        <v>496.3</v>
      </c>
      <c r="J24" s="175"/>
      <c r="K24" s="175"/>
      <c r="L24" s="197" t="s">
        <v>374</v>
      </c>
      <c r="M24" s="190" t="s">
        <v>375</v>
      </c>
      <c r="N24" s="159"/>
      <c r="O24" s="159"/>
      <c r="P24" s="167"/>
      <c r="Q24" s="167"/>
      <c r="R24" s="167"/>
      <c r="S24" s="167"/>
      <c r="U24" s="177"/>
    </row>
    <row r="25" spans="1:21" ht="43.5" customHeight="1" x14ac:dyDescent="0.25">
      <c r="A25" s="181"/>
      <c r="B25" s="170">
        <v>14</v>
      </c>
      <c r="C25" s="179" t="s">
        <v>376</v>
      </c>
      <c r="D25" s="172">
        <v>2022</v>
      </c>
      <c r="E25" s="189" t="s">
        <v>332</v>
      </c>
      <c r="F25" s="173">
        <f t="shared" ref="F25:F29" si="4">SUM(G25:K25)</f>
        <v>57.6</v>
      </c>
      <c r="G25" s="173"/>
      <c r="H25" s="174"/>
      <c r="I25" s="174">
        <v>57.6</v>
      </c>
      <c r="J25" s="175"/>
      <c r="K25" s="175"/>
      <c r="L25" s="197" t="s">
        <v>377</v>
      </c>
      <c r="M25" s="190" t="s">
        <v>378</v>
      </c>
      <c r="N25" s="159"/>
      <c r="O25" s="159"/>
      <c r="P25" s="167"/>
      <c r="Q25" s="167"/>
      <c r="R25" s="167"/>
      <c r="S25" s="167"/>
      <c r="U25" s="177"/>
    </row>
    <row r="26" spans="1:21" ht="65.25" customHeight="1" x14ac:dyDescent="0.25">
      <c r="A26" s="181"/>
      <c r="B26" s="170">
        <v>15</v>
      </c>
      <c r="C26" s="179" t="s">
        <v>379</v>
      </c>
      <c r="D26" s="172">
        <v>2022</v>
      </c>
      <c r="E26" s="189" t="s">
        <v>332</v>
      </c>
      <c r="F26" s="173">
        <f>SUM(G26:K26)</f>
        <v>544</v>
      </c>
      <c r="G26" s="173"/>
      <c r="H26" s="174"/>
      <c r="I26" s="174">
        <v>544</v>
      </c>
      <c r="J26" s="175"/>
      <c r="K26" s="175"/>
      <c r="L26" s="194" t="s">
        <v>380</v>
      </c>
      <c r="M26" s="176">
        <v>3</v>
      </c>
      <c r="N26" s="159"/>
      <c r="O26" s="159"/>
      <c r="P26" s="167"/>
      <c r="Q26" s="167"/>
      <c r="R26" s="167"/>
      <c r="S26" s="167"/>
      <c r="U26" s="177"/>
    </row>
    <row r="27" spans="1:21" ht="39.75" customHeight="1" x14ac:dyDescent="0.25">
      <c r="A27" s="181"/>
      <c r="B27" s="637">
        <v>16</v>
      </c>
      <c r="C27" s="639" t="s">
        <v>854</v>
      </c>
      <c r="D27" s="642">
        <v>2022</v>
      </c>
      <c r="E27" s="180" t="s">
        <v>336</v>
      </c>
      <c r="F27" s="173">
        <f>SUM(G27:K27)</f>
        <v>4500</v>
      </c>
      <c r="G27" s="173"/>
      <c r="H27" s="174"/>
      <c r="I27" s="398">
        <v>4500</v>
      </c>
      <c r="J27" s="175"/>
      <c r="K27" s="175"/>
      <c r="L27" s="644" t="s">
        <v>855</v>
      </c>
      <c r="M27" s="399" t="s">
        <v>856</v>
      </c>
      <c r="N27" s="159"/>
      <c r="O27" s="159"/>
      <c r="P27" s="167"/>
      <c r="Q27" s="167"/>
      <c r="R27" s="167"/>
      <c r="S27" s="167"/>
      <c r="U27" s="177"/>
    </row>
    <row r="28" spans="1:21" ht="39.75" customHeight="1" x14ac:dyDescent="0.25">
      <c r="A28" s="181"/>
      <c r="B28" s="638"/>
      <c r="C28" s="640"/>
      <c r="D28" s="643"/>
      <c r="E28" s="180" t="s">
        <v>382</v>
      </c>
      <c r="F28" s="173">
        <f t="shared" si="4"/>
        <v>1000</v>
      </c>
      <c r="G28" s="173"/>
      <c r="H28" s="174"/>
      <c r="I28" s="398">
        <v>1000</v>
      </c>
      <c r="J28" s="175"/>
      <c r="K28" s="175"/>
      <c r="L28" s="645"/>
      <c r="M28" s="399" t="s">
        <v>856</v>
      </c>
      <c r="N28" s="159"/>
      <c r="O28" s="159"/>
      <c r="P28" s="167"/>
      <c r="Q28" s="167"/>
      <c r="R28" s="167"/>
      <c r="S28" s="167"/>
      <c r="U28" s="177"/>
    </row>
    <row r="29" spans="1:21" ht="93" customHeight="1" x14ac:dyDescent="0.25">
      <c r="A29" s="181"/>
      <c r="B29" s="397">
        <v>17</v>
      </c>
      <c r="C29" s="193" t="s">
        <v>857</v>
      </c>
      <c r="D29" s="172">
        <v>2022</v>
      </c>
      <c r="E29" s="180" t="s">
        <v>336</v>
      </c>
      <c r="F29" s="173">
        <f t="shared" si="4"/>
        <v>100</v>
      </c>
      <c r="G29" s="173"/>
      <c r="H29" s="174"/>
      <c r="I29" s="174">
        <v>100</v>
      </c>
      <c r="J29" s="175"/>
      <c r="K29" s="175"/>
      <c r="L29" s="194" t="s">
        <v>858</v>
      </c>
      <c r="M29" s="176" t="s">
        <v>859</v>
      </c>
      <c r="N29" s="159"/>
      <c r="O29" s="159"/>
      <c r="P29" s="167"/>
      <c r="Q29" s="167"/>
      <c r="R29" s="167"/>
      <c r="S29" s="167"/>
      <c r="U29" s="177"/>
    </row>
    <row r="30" spans="1:21" ht="43.5" customHeight="1" x14ac:dyDescent="0.2">
      <c r="A30" s="617" t="s">
        <v>381</v>
      </c>
      <c r="B30" s="198">
        <v>18</v>
      </c>
      <c r="C30" s="639" t="s">
        <v>860</v>
      </c>
      <c r="D30" s="401">
        <v>2022</v>
      </c>
      <c r="E30" s="180" t="s">
        <v>382</v>
      </c>
      <c r="F30" s="173">
        <f>SUM(G30:K30)</f>
        <v>93.8</v>
      </c>
      <c r="G30" s="173"/>
      <c r="H30" s="174"/>
      <c r="I30" s="174">
        <v>93.8</v>
      </c>
      <c r="J30" s="175"/>
      <c r="K30" s="175"/>
      <c r="L30" s="180" t="s">
        <v>862</v>
      </c>
      <c r="M30" s="176">
        <v>73</v>
      </c>
      <c r="N30" s="167"/>
      <c r="O30" s="167"/>
      <c r="P30" s="167"/>
      <c r="Q30" s="167"/>
      <c r="R30" s="167"/>
      <c r="S30" s="167"/>
      <c r="U30" s="177"/>
    </row>
    <row r="31" spans="1:21" ht="41.25" customHeight="1" x14ac:dyDescent="0.2">
      <c r="A31" s="618"/>
      <c r="B31" s="403"/>
      <c r="C31" s="641"/>
      <c r="D31" s="401">
        <v>2022</v>
      </c>
      <c r="E31" s="180" t="s">
        <v>384</v>
      </c>
      <c r="F31" s="173">
        <f>SUM(G31:K31)</f>
        <v>104.6</v>
      </c>
      <c r="G31" s="173"/>
      <c r="H31" s="174"/>
      <c r="I31" s="174">
        <v>104.6</v>
      </c>
      <c r="J31" s="175"/>
      <c r="K31" s="175"/>
      <c r="L31" s="180" t="s">
        <v>862</v>
      </c>
      <c r="M31" s="176">
        <v>83</v>
      </c>
      <c r="N31" s="167"/>
      <c r="O31" s="167"/>
      <c r="P31" s="167"/>
      <c r="Q31" s="167"/>
      <c r="R31" s="167"/>
      <c r="S31" s="167"/>
      <c r="U31" s="177"/>
    </row>
    <row r="32" spans="1:21" ht="53.25" customHeight="1" x14ac:dyDescent="0.2">
      <c r="A32" s="200"/>
      <c r="B32" s="403"/>
      <c r="C32" s="200"/>
      <c r="D32" s="401">
        <v>2022</v>
      </c>
      <c r="E32" s="180" t="s">
        <v>364</v>
      </c>
      <c r="F32" s="173">
        <f t="shared" ref="F32:F36" si="5">SUM(G32:K32)</f>
        <v>99.2</v>
      </c>
      <c r="G32" s="173"/>
      <c r="H32" s="174"/>
      <c r="I32" s="174">
        <v>99.2</v>
      </c>
      <c r="J32" s="175"/>
      <c r="K32" s="175"/>
      <c r="L32" s="180" t="s">
        <v>862</v>
      </c>
      <c r="M32" s="176">
        <v>70</v>
      </c>
      <c r="N32" s="167"/>
      <c r="O32" s="167"/>
      <c r="P32" s="167"/>
      <c r="Q32" s="167"/>
      <c r="R32" s="167"/>
      <c r="S32" s="167"/>
      <c r="U32" s="177"/>
    </row>
    <row r="33" spans="1:21" ht="30" customHeight="1" x14ac:dyDescent="0.2">
      <c r="A33" s="200"/>
      <c r="B33" s="403"/>
      <c r="C33" s="200"/>
      <c r="D33" s="401">
        <v>2022</v>
      </c>
      <c r="E33" s="180" t="s">
        <v>332</v>
      </c>
      <c r="F33" s="173">
        <f t="shared" si="5"/>
        <v>229.1</v>
      </c>
      <c r="G33" s="173"/>
      <c r="H33" s="174"/>
      <c r="I33" s="174">
        <v>229.1</v>
      </c>
      <c r="J33" s="175"/>
      <c r="K33" s="175"/>
      <c r="L33" s="180" t="s">
        <v>862</v>
      </c>
      <c r="M33" s="176">
        <v>162</v>
      </c>
      <c r="N33" s="167"/>
      <c r="O33" s="167"/>
      <c r="P33" s="167"/>
      <c r="Q33" s="167"/>
      <c r="R33" s="167"/>
      <c r="S33" s="167"/>
      <c r="U33" s="177"/>
    </row>
    <row r="34" spans="1:21" ht="44.25" customHeight="1" x14ac:dyDescent="0.2">
      <c r="A34" s="200"/>
      <c r="B34" s="199"/>
      <c r="C34" s="201"/>
      <c r="D34" s="401">
        <v>2022</v>
      </c>
      <c r="E34" s="180" t="s">
        <v>336</v>
      </c>
      <c r="F34" s="173">
        <f t="shared" si="5"/>
        <v>658.7</v>
      </c>
      <c r="G34" s="173"/>
      <c r="H34" s="174"/>
      <c r="I34" s="174">
        <v>658.7</v>
      </c>
      <c r="J34" s="175"/>
      <c r="K34" s="175"/>
      <c r="L34" s="180" t="s">
        <v>862</v>
      </c>
      <c r="M34" s="176">
        <v>487</v>
      </c>
      <c r="N34" s="167"/>
      <c r="O34" s="167"/>
      <c r="P34" s="167"/>
      <c r="Q34" s="167"/>
      <c r="R34" s="167"/>
      <c r="S34" s="167"/>
      <c r="U34" s="177"/>
    </row>
    <row r="35" spans="1:21" ht="55.5" customHeight="1" x14ac:dyDescent="0.2">
      <c r="A35" s="200"/>
      <c r="B35" s="402">
        <v>19</v>
      </c>
      <c r="C35" s="195" t="s">
        <v>385</v>
      </c>
      <c r="D35" s="172">
        <v>2022</v>
      </c>
      <c r="E35" s="180" t="s">
        <v>332</v>
      </c>
      <c r="F35" s="173">
        <f t="shared" si="5"/>
        <v>35</v>
      </c>
      <c r="G35" s="173"/>
      <c r="H35" s="174"/>
      <c r="I35" s="174">
        <v>35</v>
      </c>
      <c r="J35" s="175"/>
      <c r="K35" s="175"/>
      <c r="L35" s="180" t="s">
        <v>386</v>
      </c>
      <c r="M35" s="176">
        <v>5</v>
      </c>
      <c r="N35" s="167"/>
      <c r="O35" s="167"/>
      <c r="P35" s="167"/>
      <c r="Q35" s="167"/>
      <c r="R35" s="167"/>
      <c r="S35" s="167"/>
      <c r="U35" s="177"/>
    </row>
    <row r="36" spans="1:21" ht="66.75" customHeight="1" x14ac:dyDescent="0.2">
      <c r="A36" s="201"/>
      <c r="B36" s="202">
        <v>20</v>
      </c>
      <c r="C36" s="179" t="s">
        <v>387</v>
      </c>
      <c r="D36" s="172">
        <v>2022</v>
      </c>
      <c r="E36" s="180" t="s">
        <v>332</v>
      </c>
      <c r="F36" s="173">
        <f t="shared" si="5"/>
        <v>3428.9</v>
      </c>
      <c r="G36" s="173"/>
      <c r="H36" s="174"/>
      <c r="I36" s="174">
        <v>3428.9</v>
      </c>
      <c r="J36" s="175"/>
      <c r="K36" s="175"/>
      <c r="L36" s="180" t="s">
        <v>383</v>
      </c>
      <c r="M36" s="203">
        <v>16</v>
      </c>
      <c r="N36" s="167"/>
      <c r="O36" s="167"/>
      <c r="P36" s="167"/>
      <c r="Q36" s="167"/>
      <c r="R36" s="167"/>
      <c r="S36" s="167"/>
      <c r="U36" s="177"/>
    </row>
    <row r="37" spans="1:21" s="211" customFormat="1" ht="15.75" customHeight="1" x14ac:dyDescent="0.2">
      <c r="A37" s="404"/>
      <c r="B37" s="204" t="s">
        <v>861</v>
      </c>
      <c r="C37" s="205" t="s">
        <v>7</v>
      </c>
      <c r="D37" s="206"/>
      <c r="E37" s="206"/>
      <c r="F37" s="207">
        <f>SUM(G37:K37)</f>
        <v>19961.800000000003</v>
      </c>
      <c r="G37" s="208">
        <f>SUM(G10:G36)</f>
        <v>0</v>
      </c>
      <c r="H37" s="208">
        <f t="shared" ref="H37:K37" si="6">SUM(H10:H36)</f>
        <v>0</v>
      </c>
      <c r="I37" s="208">
        <f>SUM(I10:I36)</f>
        <v>19961.800000000003</v>
      </c>
      <c r="J37" s="208">
        <f t="shared" si="6"/>
        <v>0</v>
      </c>
      <c r="K37" s="208">
        <f t="shared" si="6"/>
        <v>0</v>
      </c>
      <c r="L37" s="209"/>
      <c r="M37" s="210"/>
      <c r="N37" s="167"/>
      <c r="O37" s="167"/>
      <c r="P37" s="167"/>
      <c r="Q37" s="167"/>
      <c r="R37" s="167"/>
      <c r="S37" s="167"/>
    </row>
    <row r="38" spans="1:21" s="211" customFormat="1" ht="24.75" customHeight="1" x14ac:dyDescent="0.2">
      <c r="A38" s="212"/>
      <c r="B38" s="213"/>
      <c r="C38" s="214"/>
      <c r="D38" s="214"/>
      <c r="E38" s="214"/>
      <c r="F38" s="215"/>
      <c r="H38" s="215"/>
      <c r="I38" s="216"/>
      <c r="J38" s="215"/>
      <c r="K38" s="215"/>
      <c r="M38" s="167"/>
      <c r="N38" s="167"/>
      <c r="O38" s="167"/>
      <c r="P38" s="167"/>
      <c r="Q38" s="167"/>
      <c r="R38" s="167"/>
      <c r="S38" s="167"/>
    </row>
    <row r="39" spans="1:21" s="211" customFormat="1" x14ac:dyDescent="0.2">
      <c r="A39" s="212"/>
      <c r="B39" s="213"/>
      <c r="C39" s="214"/>
      <c r="D39" s="214"/>
      <c r="E39" s="214"/>
      <c r="I39" s="217"/>
      <c r="N39" s="160"/>
    </row>
    <row r="40" spans="1:21" s="211" customFormat="1" x14ac:dyDescent="0.2">
      <c r="A40" s="212"/>
      <c r="B40" s="213"/>
      <c r="C40" s="214"/>
      <c r="D40" s="214"/>
      <c r="E40" s="214"/>
      <c r="I40" s="217"/>
      <c r="N40" s="160"/>
    </row>
  </sheetData>
  <mergeCells count="29">
    <mergeCell ref="D27:D28"/>
    <mergeCell ref="L27:L28"/>
    <mergeCell ref="S6:U6"/>
    <mergeCell ref="A8:M8"/>
    <mergeCell ref="A9:M9"/>
    <mergeCell ref="B15:B16"/>
    <mergeCell ref="C15:C16"/>
    <mergeCell ref="A3:A6"/>
    <mergeCell ref="B3:B6"/>
    <mergeCell ref="C3:C6"/>
    <mergeCell ref="D3:D6"/>
    <mergeCell ref="E3:E6"/>
    <mergeCell ref="O6:Q6"/>
    <mergeCell ref="A30:A31"/>
    <mergeCell ref="L3:M4"/>
    <mergeCell ref="F4:F6"/>
    <mergeCell ref="G4:K4"/>
    <mergeCell ref="G5:G6"/>
    <mergeCell ref="H5:I5"/>
    <mergeCell ref="J5:J6"/>
    <mergeCell ref="K5:K6"/>
    <mergeCell ref="L5:L6"/>
    <mergeCell ref="M5:M6"/>
    <mergeCell ref="F3:K3"/>
    <mergeCell ref="B19:B20"/>
    <mergeCell ref="C19:C20"/>
    <mergeCell ref="C30:C31"/>
    <mergeCell ref="B27:B28"/>
    <mergeCell ref="C27:C28"/>
  </mergeCells>
  <conditionalFormatting sqref="L12">
    <cfRule type="cellIs" dxfId="4" priority="5" stopIfTrue="1" operator="equal">
      <formula>0</formula>
    </cfRule>
  </conditionalFormatting>
  <conditionalFormatting sqref="L20">
    <cfRule type="cellIs" dxfId="3" priority="4" stopIfTrue="1" operator="equal">
      <formula>0</formula>
    </cfRule>
  </conditionalFormatting>
  <conditionalFormatting sqref="L26 L29">
    <cfRule type="cellIs" dxfId="2" priority="3" stopIfTrue="1" operator="equal">
      <formula>0</formula>
    </cfRule>
  </conditionalFormatting>
  <conditionalFormatting sqref="L19">
    <cfRule type="cellIs" dxfId="1" priority="2" stopIfTrue="1" operator="equal">
      <formula>0</formula>
    </cfRule>
  </conditionalFormatting>
  <conditionalFormatting sqref="L27">
    <cfRule type="cellIs" dxfId="0" priority="1" stopIfTrue="1" operator="equal">
      <formula>0</formula>
    </cfRule>
  </conditionalFormatting>
  <printOptions horizontalCentered="1"/>
  <pageMargins left="0.39370078740157483" right="0.19685039370078741" top="0.35433070866141736" bottom="0.39370078740157483" header="0" footer="0"/>
  <pageSetup paperSize="9" scale="75" fitToHeight="0" orientation="landscape" r:id="rId1"/>
  <rowBreaks count="1" manualBreakCount="1">
    <brk id="17" min="3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15"/>
  <sheetViews>
    <sheetView view="pageBreakPreview" topLeftCell="A4" zoomScale="90" zoomScaleNormal="90" zoomScaleSheetLayoutView="90" zoomScalePageLayoutView="80" workbookViewId="0">
      <selection activeCell="B16" sqref="B16"/>
    </sheetView>
  </sheetViews>
  <sheetFormatPr defaultRowHeight="15" x14ac:dyDescent="0.25"/>
  <cols>
    <col min="1" max="1" width="21.28515625" style="2" customWidth="1"/>
    <col min="2" max="2" width="6.28515625" style="2" customWidth="1"/>
    <col min="3" max="3" width="31.85546875" style="1" customWidth="1"/>
    <col min="4" max="4" width="9.5703125" style="6" customWidth="1"/>
    <col min="5" max="5" width="12.5703125" style="1" customWidth="1"/>
    <col min="6" max="6" width="11.42578125" style="6" customWidth="1"/>
    <col min="7" max="7" width="10.140625" style="6" customWidth="1"/>
    <col min="8" max="8" width="12" style="16" customWidth="1"/>
    <col min="9" max="9" width="14.140625" style="16" customWidth="1"/>
    <col min="10" max="10" width="11.7109375" style="16" customWidth="1"/>
    <col min="11" max="11" width="14.42578125" style="16" customWidth="1"/>
    <col min="12" max="12" width="15.28515625" style="16" customWidth="1"/>
    <col min="13" max="13" width="13.5703125" style="16" customWidth="1"/>
    <col min="14" max="14" width="15.28515625" style="1" customWidth="1"/>
    <col min="15" max="15" width="12.42578125" style="6" customWidth="1"/>
    <col min="16" max="16" width="29.42578125" style="1" customWidth="1"/>
    <col min="17" max="17" width="14" style="2" bestFit="1" customWidth="1"/>
    <col min="18" max="18" width="9.140625" style="2"/>
    <col min="19" max="20" width="10.140625" style="2" bestFit="1" customWidth="1"/>
    <col min="21" max="21" width="9.140625" style="2"/>
    <col min="22" max="22" width="10.140625" style="2" bestFit="1" customWidth="1"/>
    <col min="23" max="256" width="9.140625" style="2"/>
    <col min="257" max="257" width="21.28515625" style="2" customWidth="1"/>
    <col min="258" max="258" width="6.28515625" style="2" customWidth="1"/>
    <col min="259" max="259" width="31.85546875" style="2" customWidth="1"/>
    <col min="260" max="260" width="9.5703125" style="2" customWidth="1"/>
    <col min="261" max="261" width="12.5703125" style="2" customWidth="1"/>
    <col min="262" max="262" width="11.42578125" style="2" customWidth="1"/>
    <col min="263" max="263" width="10.140625" style="2" customWidth="1"/>
    <col min="264" max="264" width="12" style="2" customWidth="1"/>
    <col min="265" max="265" width="14.140625" style="2" customWidth="1"/>
    <col min="266" max="266" width="11.7109375" style="2" customWidth="1"/>
    <col min="267" max="267" width="14.42578125" style="2" customWidth="1"/>
    <col min="268" max="268" width="15.28515625" style="2" customWidth="1"/>
    <col min="269" max="269" width="13.5703125" style="2" customWidth="1"/>
    <col min="270" max="270" width="15.28515625" style="2" customWidth="1"/>
    <col min="271" max="271" width="12.42578125" style="2" customWidth="1"/>
    <col min="272" max="272" width="29.42578125" style="2" customWidth="1"/>
    <col min="273" max="273" width="14" style="2" bestFit="1" customWidth="1"/>
    <col min="274" max="274" width="9.140625" style="2"/>
    <col min="275" max="276" width="10.140625" style="2" bestFit="1" customWidth="1"/>
    <col min="277" max="277" width="9.140625" style="2"/>
    <col min="278" max="278" width="10.140625" style="2" bestFit="1" customWidth="1"/>
    <col min="279" max="512" width="9.140625" style="2"/>
    <col min="513" max="513" width="21.28515625" style="2" customWidth="1"/>
    <col min="514" max="514" width="6.28515625" style="2" customWidth="1"/>
    <col min="515" max="515" width="31.85546875" style="2" customWidth="1"/>
    <col min="516" max="516" width="9.5703125" style="2" customWidth="1"/>
    <col min="517" max="517" width="12.5703125" style="2" customWidth="1"/>
    <col min="518" max="518" width="11.42578125" style="2" customWidth="1"/>
    <col min="519" max="519" width="10.140625" style="2" customWidth="1"/>
    <col min="520" max="520" width="12" style="2" customWidth="1"/>
    <col min="521" max="521" width="14.140625" style="2" customWidth="1"/>
    <col min="522" max="522" width="11.7109375" style="2" customWidth="1"/>
    <col min="523" max="523" width="14.42578125" style="2" customWidth="1"/>
    <col min="524" max="524" width="15.28515625" style="2" customWidth="1"/>
    <col min="525" max="525" width="13.5703125" style="2" customWidth="1"/>
    <col min="526" max="526" width="15.28515625" style="2" customWidth="1"/>
    <col min="527" max="527" width="12.42578125" style="2" customWidth="1"/>
    <col min="528" max="528" width="29.42578125" style="2" customWidth="1"/>
    <col min="529" max="529" width="14" style="2" bestFit="1" customWidth="1"/>
    <col min="530" max="530" width="9.140625" style="2"/>
    <col min="531" max="532" width="10.140625" style="2" bestFit="1" customWidth="1"/>
    <col min="533" max="533" width="9.140625" style="2"/>
    <col min="534" max="534" width="10.140625" style="2" bestFit="1" customWidth="1"/>
    <col min="535" max="768" width="9.140625" style="2"/>
    <col min="769" max="769" width="21.28515625" style="2" customWidth="1"/>
    <col min="770" max="770" width="6.28515625" style="2" customWidth="1"/>
    <col min="771" max="771" width="31.85546875" style="2" customWidth="1"/>
    <col min="772" max="772" width="9.5703125" style="2" customWidth="1"/>
    <col min="773" max="773" width="12.5703125" style="2" customWidth="1"/>
    <col min="774" max="774" width="11.42578125" style="2" customWidth="1"/>
    <col min="775" max="775" width="10.140625" style="2" customWidth="1"/>
    <col min="776" max="776" width="12" style="2" customWidth="1"/>
    <col min="777" max="777" width="14.140625" style="2" customWidth="1"/>
    <col min="778" max="778" width="11.7109375" style="2" customWidth="1"/>
    <col min="779" max="779" width="14.42578125" style="2" customWidth="1"/>
    <col min="780" max="780" width="15.28515625" style="2" customWidth="1"/>
    <col min="781" max="781" width="13.5703125" style="2" customWidth="1"/>
    <col min="782" max="782" width="15.28515625" style="2" customWidth="1"/>
    <col min="783" max="783" width="12.42578125" style="2" customWidth="1"/>
    <col min="784" max="784" width="29.42578125" style="2" customWidth="1"/>
    <col min="785" max="785" width="14" style="2" bestFit="1" customWidth="1"/>
    <col min="786" max="786" width="9.140625" style="2"/>
    <col min="787" max="788" width="10.140625" style="2" bestFit="1" customWidth="1"/>
    <col min="789" max="789" width="9.140625" style="2"/>
    <col min="790" max="790" width="10.140625" style="2" bestFit="1" customWidth="1"/>
    <col min="791" max="1024" width="9.140625" style="2"/>
    <col min="1025" max="1025" width="21.28515625" style="2" customWidth="1"/>
    <col min="1026" max="1026" width="6.28515625" style="2" customWidth="1"/>
    <col min="1027" max="1027" width="31.85546875" style="2" customWidth="1"/>
    <col min="1028" max="1028" width="9.5703125" style="2" customWidth="1"/>
    <col min="1029" max="1029" width="12.5703125" style="2" customWidth="1"/>
    <col min="1030" max="1030" width="11.42578125" style="2" customWidth="1"/>
    <col min="1031" max="1031" width="10.140625" style="2" customWidth="1"/>
    <col min="1032" max="1032" width="12" style="2" customWidth="1"/>
    <col min="1033" max="1033" width="14.140625" style="2" customWidth="1"/>
    <col min="1034" max="1034" width="11.7109375" style="2" customWidth="1"/>
    <col min="1035" max="1035" width="14.42578125" style="2" customWidth="1"/>
    <col min="1036" max="1036" width="15.28515625" style="2" customWidth="1"/>
    <col min="1037" max="1037" width="13.5703125" style="2" customWidth="1"/>
    <col min="1038" max="1038" width="15.28515625" style="2" customWidth="1"/>
    <col min="1039" max="1039" width="12.42578125" style="2" customWidth="1"/>
    <col min="1040" max="1040" width="29.42578125" style="2" customWidth="1"/>
    <col min="1041" max="1041" width="14" style="2" bestFit="1" customWidth="1"/>
    <col min="1042" max="1042" width="9.140625" style="2"/>
    <col min="1043" max="1044" width="10.140625" style="2" bestFit="1" customWidth="1"/>
    <col min="1045" max="1045" width="9.140625" style="2"/>
    <col min="1046" max="1046" width="10.140625" style="2" bestFit="1" customWidth="1"/>
    <col min="1047" max="1280" width="9.140625" style="2"/>
    <col min="1281" max="1281" width="21.28515625" style="2" customWidth="1"/>
    <col min="1282" max="1282" width="6.28515625" style="2" customWidth="1"/>
    <col min="1283" max="1283" width="31.85546875" style="2" customWidth="1"/>
    <col min="1284" max="1284" width="9.5703125" style="2" customWidth="1"/>
    <col min="1285" max="1285" width="12.5703125" style="2" customWidth="1"/>
    <col min="1286" max="1286" width="11.42578125" style="2" customWidth="1"/>
    <col min="1287" max="1287" width="10.140625" style="2" customWidth="1"/>
    <col min="1288" max="1288" width="12" style="2" customWidth="1"/>
    <col min="1289" max="1289" width="14.140625" style="2" customWidth="1"/>
    <col min="1290" max="1290" width="11.7109375" style="2" customWidth="1"/>
    <col min="1291" max="1291" width="14.42578125" style="2" customWidth="1"/>
    <col min="1292" max="1292" width="15.28515625" style="2" customWidth="1"/>
    <col min="1293" max="1293" width="13.5703125" style="2" customWidth="1"/>
    <col min="1294" max="1294" width="15.28515625" style="2" customWidth="1"/>
    <col min="1295" max="1295" width="12.42578125" style="2" customWidth="1"/>
    <col min="1296" max="1296" width="29.42578125" style="2" customWidth="1"/>
    <col min="1297" max="1297" width="14" style="2" bestFit="1" customWidth="1"/>
    <col min="1298" max="1298" width="9.140625" style="2"/>
    <col min="1299" max="1300" width="10.140625" style="2" bestFit="1" customWidth="1"/>
    <col min="1301" max="1301" width="9.140625" style="2"/>
    <col min="1302" max="1302" width="10.140625" style="2" bestFit="1" customWidth="1"/>
    <col min="1303" max="1536" width="9.140625" style="2"/>
    <col min="1537" max="1537" width="21.28515625" style="2" customWidth="1"/>
    <col min="1538" max="1538" width="6.28515625" style="2" customWidth="1"/>
    <col min="1539" max="1539" width="31.85546875" style="2" customWidth="1"/>
    <col min="1540" max="1540" width="9.5703125" style="2" customWidth="1"/>
    <col min="1541" max="1541" width="12.5703125" style="2" customWidth="1"/>
    <col min="1542" max="1542" width="11.42578125" style="2" customWidth="1"/>
    <col min="1543" max="1543" width="10.140625" style="2" customWidth="1"/>
    <col min="1544" max="1544" width="12" style="2" customWidth="1"/>
    <col min="1545" max="1545" width="14.140625" style="2" customWidth="1"/>
    <col min="1546" max="1546" width="11.7109375" style="2" customWidth="1"/>
    <col min="1547" max="1547" width="14.42578125" style="2" customWidth="1"/>
    <col min="1548" max="1548" width="15.28515625" style="2" customWidth="1"/>
    <col min="1549" max="1549" width="13.5703125" style="2" customWidth="1"/>
    <col min="1550" max="1550" width="15.28515625" style="2" customWidth="1"/>
    <col min="1551" max="1551" width="12.42578125" style="2" customWidth="1"/>
    <col min="1552" max="1552" width="29.42578125" style="2" customWidth="1"/>
    <col min="1553" max="1553" width="14" style="2" bestFit="1" customWidth="1"/>
    <col min="1554" max="1554" width="9.140625" style="2"/>
    <col min="1555" max="1556" width="10.140625" style="2" bestFit="1" customWidth="1"/>
    <col min="1557" max="1557" width="9.140625" style="2"/>
    <col min="1558" max="1558" width="10.140625" style="2" bestFit="1" customWidth="1"/>
    <col min="1559" max="1792" width="9.140625" style="2"/>
    <col min="1793" max="1793" width="21.28515625" style="2" customWidth="1"/>
    <col min="1794" max="1794" width="6.28515625" style="2" customWidth="1"/>
    <col min="1795" max="1795" width="31.85546875" style="2" customWidth="1"/>
    <col min="1796" max="1796" width="9.5703125" style="2" customWidth="1"/>
    <col min="1797" max="1797" width="12.5703125" style="2" customWidth="1"/>
    <col min="1798" max="1798" width="11.42578125" style="2" customWidth="1"/>
    <col min="1799" max="1799" width="10.140625" style="2" customWidth="1"/>
    <col min="1800" max="1800" width="12" style="2" customWidth="1"/>
    <col min="1801" max="1801" width="14.140625" style="2" customWidth="1"/>
    <col min="1802" max="1802" width="11.7109375" style="2" customWidth="1"/>
    <col min="1803" max="1803" width="14.42578125" style="2" customWidth="1"/>
    <col min="1804" max="1804" width="15.28515625" style="2" customWidth="1"/>
    <col min="1805" max="1805" width="13.5703125" style="2" customWidth="1"/>
    <col min="1806" max="1806" width="15.28515625" style="2" customWidth="1"/>
    <col min="1807" max="1807" width="12.42578125" style="2" customWidth="1"/>
    <col min="1808" max="1808" width="29.42578125" style="2" customWidth="1"/>
    <col min="1809" max="1809" width="14" style="2" bestFit="1" customWidth="1"/>
    <col min="1810" max="1810" width="9.140625" style="2"/>
    <col min="1811" max="1812" width="10.140625" style="2" bestFit="1" customWidth="1"/>
    <col min="1813" max="1813" width="9.140625" style="2"/>
    <col min="1814" max="1814" width="10.140625" style="2" bestFit="1" customWidth="1"/>
    <col min="1815" max="2048" width="9.140625" style="2"/>
    <col min="2049" max="2049" width="21.28515625" style="2" customWidth="1"/>
    <col min="2050" max="2050" width="6.28515625" style="2" customWidth="1"/>
    <col min="2051" max="2051" width="31.85546875" style="2" customWidth="1"/>
    <col min="2052" max="2052" width="9.5703125" style="2" customWidth="1"/>
    <col min="2053" max="2053" width="12.5703125" style="2" customWidth="1"/>
    <col min="2054" max="2054" width="11.42578125" style="2" customWidth="1"/>
    <col min="2055" max="2055" width="10.140625" style="2" customWidth="1"/>
    <col min="2056" max="2056" width="12" style="2" customWidth="1"/>
    <col min="2057" max="2057" width="14.140625" style="2" customWidth="1"/>
    <col min="2058" max="2058" width="11.7109375" style="2" customWidth="1"/>
    <col min="2059" max="2059" width="14.42578125" style="2" customWidth="1"/>
    <col min="2060" max="2060" width="15.28515625" style="2" customWidth="1"/>
    <col min="2061" max="2061" width="13.5703125" style="2" customWidth="1"/>
    <col min="2062" max="2062" width="15.28515625" style="2" customWidth="1"/>
    <col min="2063" max="2063" width="12.42578125" style="2" customWidth="1"/>
    <col min="2064" max="2064" width="29.42578125" style="2" customWidth="1"/>
    <col min="2065" max="2065" width="14" style="2" bestFit="1" customWidth="1"/>
    <col min="2066" max="2066" width="9.140625" style="2"/>
    <col min="2067" max="2068" width="10.140625" style="2" bestFit="1" customWidth="1"/>
    <col min="2069" max="2069" width="9.140625" style="2"/>
    <col min="2070" max="2070" width="10.140625" style="2" bestFit="1" customWidth="1"/>
    <col min="2071" max="2304" width="9.140625" style="2"/>
    <col min="2305" max="2305" width="21.28515625" style="2" customWidth="1"/>
    <col min="2306" max="2306" width="6.28515625" style="2" customWidth="1"/>
    <col min="2307" max="2307" width="31.85546875" style="2" customWidth="1"/>
    <col min="2308" max="2308" width="9.5703125" style="2" customWidth="1"/>
    <col min="2309" max="2309" width="12.5703125" style="2" customWidth="1"/>
    <col min="2310" max="2310" width="11.42578125" style="2" customWidth="1"/>
    <col min="2311" max="2311" width="10.140625" style="2" customWidth="1"/>
    <col min="2312" max="2312" width="12" style="2" customWidth="1"/>
    <col min="2313" max="2313" width="14.140625" style="2" customWidth="1"/>
    <col min="2314" max="2314" width="11.7109375" style="2" customWidth="1"/>
    <col min="2315" max="2315" width="14.42578125" style="2" customWidth="1"/>
    <col min="2316" max="2316" width="15.28515625" style="2" customWidth="1"/>
    <col min="2317" max="2317" width="13.5703125" style="2" customWidth="1"/>
    <col min="2318" max="2318" width="15.28515625" style="2" customWidth="1"/>
    <col min="2319" max="2319" width="12.42578125" style="2" customWidth="1"/>
    <col min="2320" max="2320" width="29.42578125" style="2" customWidth="1"/>
    <col min="2321" max="2321" width="14" style="2" bestFit="1" customWidth="1"/>
    <col min="2322" max="2322" width="9.140625" style="2"/>
    <col min="2323" max="2324" width="10.140625" style="2" bestFit="1" customWidth="1"/>
    <col min="2325" max="2325" width="9.140625" style="2"/>
    <col min="2326" max="2326" width="10.140625" style="2" bestFit="1" customWidth="1"/>
    <col min="2327" max="2560" width="9.140625" style="2"/>
    <col min="2561" max="2561" width="21.28515625" style="2" customWidth="1"/>
    <col min="2562" max="2562" width="6.28515625" style="2" customWidth="1"/>
    <col min="2563" max="2563" width="31.85546875" style="2" customWidth="1"/>
    <col min="2564" max="2564" width="9.5703125" style="2" customWidth="1"/>
    <col min="2565" max="2565" width="12.5703125" style="2" customWidth="1"/>
    <col min="2566" max="2566" width="11.42578125" style="2" customWidth="1"/>
    <col min="2567" max="2567" width="10.140625" style="2" customWidth="1"/>
    <col min="2568" max="2568" width="12" style="2" customWidth="1"/>
    <col min="2569" max="2569" width="14.140625" style="2" customWidth="1"/>
    <col min="2570" max="2570" width="11.7109375" style="2" customWidth="1"/>
    <col min="2571" max="2571" width="14.42578125" style="2" customWidth="1"/>
    <col min="2572" max="2572" width="15.28515625" style="2" customWidth="1"/>
    <col min="2573" max="2573" width="13.5703125" style="2" customWidth="1"/>
    <col min="2574" max="2574" width="15.28515625" style="2" customWidth="1"/>
    <col min="2575" max="2575" width="12.42578125" style="2" customWidth="1"/>
    <col min="2576" max="2576" width="29.42578125" style="2" customWidth="1"/>
    <col min="2577" max="2577" width="14" style="2" bestFit="1" customWidth="1"/>
    <col min="2578" max="2578" width="9.140625" style="2"/>
    <col min="2579" max="2580" width="10.140625" style="2" bestFit="1" customWidth="1"/>
    <col min="2581" max="2581" width="9.140625" style="2"/>
    <col min="2582" max="2582" width="10.140625" style="2" bestFit="1" customWidth="1"/>
    <col min="2583" max="2816" width="9.140625" style="2"/>
    <col min="2817" max="2817" width="21.28515625" style="2" customWidth="1"/>
    <col min="2818" max="2818" width="6.28515625" style="2" customWidth="1"/>
    <col min="2819" max="2819" width="31.85546875" style="2" customWidth="1"/>
    <col min="2820" max="2820" width="9.5703125" style="2" customWidth="1"/>
    <col min="2821" max="2821" width="12.5703125" style="2" customWidth="1"/>
    <col min="2822" max="2822" width="11.42578125" style="2" customWidth="1"/>
    <col min="2823" max="2823" width="10.140625" style="2" customWidth="1"/>
    <col min="2824" max="2824" width="12" style="2" customWidth="1"/>
    <col min="2825" max="2825" width="14.140625" style="2" customWidth="1"/>
    <col min="2826" max="2826" width="11.7109375" style="2" customWidth="1"/>
    <col min="2827" max="2827" width="14.42578125" style="2" customWidth="1"/>
    <col min="2828" max="2828" width="15.28515625" style="2" customWidth="1"/>
    <col min="2829" max="2829" width="13.5703125" style="2" customWidth="1"/>
    <col min="2830" max="2830" width="15.28515625" style="2" customWidth="1"/>
    <col min="2831" max="2831" width="12.42578125" style="2" customWidth="1"/>
    <col min="2832" max="2832" width="29.42578125" style="2" customWidth="1"/>
    <col min="2833" max="2833" width="14" style="2" bestFit="1" customWidth="1"/>
    <col min="2834" max="2834" width="9.140625" style="2"/>
    <col min="2835" max="2836" width="10.140625" style="2" bestFit="1" customWidth="1"/>
    <col min="2837" max="2837" width="9.140625" style="2"/>
    <col min="2838" max="2838" width="10.140625" style="2" bestFit="1" customWidth="1"/>
    <col min="2839" max="3072" width="9.140625" style="2"/>
    <col min="3073" max="3073" width="21.28515625" style="2" customWidth="1"/>
    <col min="3074" max="3074" width="6.28515625" style="2" customWidth="1"/>
    <col min="3075" max="3075" width="31.85546875" style="2" customWidth="1"/>
    <col min="3076" max="3076" width="9.5703125" style="2" customWidth="1"/>
    <col min="3077" max="3077" width="12.5703125" style="2" customWidth="1"/>
    <col min="3078" max="3078" width="11.42578125" style="2" customWidth="1"/>
    <col min="3079" max="3079" width="10.140625" style="2" customWidth="1"/>
    <col min="3080" max="3080" width="12" style="2" customWidth="1"/>
    <col min="3081" max="3081" width="14.140625" style="2" customWidth="1"/>
    <col min="3082" max="3082" width="11.7109375" style="2" customWidth="1"/>
    <col min="3083" max="3083" width="14.42578125" style="2" customWidth="1"/>
    <col min="3084" max="3084" width="15.28515625" style="2" customWidth="1"/>
    <col min="3085" max="3085" width="13.5703125" style="2" customWidth="1"/>
    <col min="3086" max="3086" width="15.28515625" style="2" customWidth="1"/>
    <col min="3087" max="3087" width="12.42578125" style="2" customWidth="1"/>
    <col min="3088" max="3088" width="29.42578125" style="2" customWidth="1"/>
    <col min="3089" max="3089" width="14" style="2" bestFit="1" customWidth="1"/>
    <col min="3090" max="3090" width="9.140625" style="2"/>
    <col min="3091" max="3092" width="10.140625" style="2" bestFit="1" customWidth="1"/>
    <col min="3093" max="3093" width="9.140625" style="2"/>
    <col min="3094" max="3094" width="10.140625" style="2" bestFit="1" customWidth="1"/>
    <col min="3095" max="3328" width="9.140625" style="2"/>
    <col min="3329" max="3329" width="21.28515625" style="2" customWidth="1"/>
    <col min="3330" max="3330" width="6.28515625" style="2" customWidth="1"/>
    <col min="3331" max="3331" width="31.85546875" style="2" customWidth="1"/>
    <col min="3332" max="3332" width="9.5703125" style="2" customWidth="1"/>
    <col min="3333" max="3333" width="12.5703125" style="2" customWidth="1"/>
    <col min="3334" max="3334" width="11.42578125" style="2" customWidth="1"/>
    <col min="3335" max="3335" width="10.140625" style="2" customWidth="1"/>
    <col min="3336" max="3336" width="12" style="2" customWidth="1"/>
    <col min="3337" max="3337" width="14.140625" style="2" customWidth="1"/>
    <col min="3338" max="3338" width="11.7109375" style="2" customWidth="1"/>
    <col min="3339" max="3339" width="14.42578125" style="2" customWidth="1"/>
    <col min="3340" max="3340" width="15.28515625" style="2" customWidth="1"/>
    <col min="3341" max="3341" width="13.5703125" style="2" customWidth="1"/>
    <col min="3342" max="3342" width="15.28515625" style="2" customWidth="1"/>
    <col min="3343" max="3343" width="12.42578125" style="2" customWidth="1"/>
    <col min="3344" max="3344" width="29.42578125" style="2" customWidth="1"/>
    <col min="3345" max="3345" width="14" style="2" bestFit="1" customWidth="1"/>
    <col min="3346" max="3346" width="9.140625" style="2"/>
    <col min="3347" max="3348" width="10.140625" style="2" bestFit="1" customWidth="1"/>
    <col min="3349" max="3349" width="9.140625" style="2"/>
    <col min="3350" max="3350" width="10.140625" style="2" bestFit="1" customWidth="1"/>
    <col min="3351" max="3584" width="9.140625" style="2"/>
    <col min="3585" max="3585" width="21.28515625" style="2" customWidth="1"/>
    <col min="3586" max="3586" width="6.28515625" style="2" customWidth="1"/>
    <col min="3587" max="3587" width="31.85546875" style="2" customWidth="1"/>
    <col min="3588" max="3588" width="9.5703125" style="2" customWidth="1"/>
    <col min="3589" max="3589" width="12.5703125" style="2" customWidth="1"/>
    <col min="3590" max="3590" width="11.42578125" style="2" customWidth="1"/>
    <col min="3591" max="3591" width="10.140625" style="2" customWidth="1"/>
    <col min="3592" max="3592" width="12" style="2" customWidth="1"/>
    <col min="3593" max="3593" width="14.140625" style="2" customWidth="1"/>
    <col min="3594" max="3594" width="11.7109375" style="2" customWidth="1"/>
    <col min="3595" max="3595" width="14.42578125" style="2" customWidth="1"/>
    <col min="3596" max="3596" width="15.28515625" style="2" customWidth="1"/>
    <col min="3597" max="3597" width="13.5703125" style="2" customWidth="1"/>
    <col min="3598" max="3598" width="15.28515625" style="2" customWidth="1"/>
    <col min="3599" max="3599" width="12.42578125" style="2" customWidth="1"/>
    <col min="3600" max="3600" width="29.42578125" style="2" customWidth="1"/>
    <col min="3601" max="3601" width="14" style="2" bestFit="1" customWidth="1"/>
    <col min="3602" max="3602" width="9.140625" style="2"/>
    <col min="3603" max="3604" width="10.140625" style="2" bestFit="1" customWidth="1"/>
    <col min="3605" max="3605" width="9.140625" style="2"/>
    <col min="3606" max="3606" width="10.140625" style="2" bestFit="1" customWidth="1"/>
    <col min="3607" max="3840" width="9.140625" style="2"/>
    <col min="3841" max="3841" width="21.28515625" style="2" customWidth="1"/>
    <col min="3842" max="3842" width="6.28515625" style="2" customWidth="1"/>
    <col min="3843" max="3843" width="31.85546875" style="2" customWidth="1"/>
    <col min="3844" max="3844" width="9.5703125" style="2" customWidth="1"/>
    <col min="3845" max="3845" width="12.5703125" style="2" customWidth="1"/>
    <col min="3846" max="3846" width="11.42578125" style="2" customWidth="1"/>
    <col min="3847" max="3847" width="10.140625" style="2" customWidth="1"/>
    <col min="3848" max="3848" width="12" style="2" customWidth="1"/>
    <col min="3849" max="3849" width="14.140625" style="2" customWidth="1"/>
    <col min="3850" max="3850" width="11.7109375" style="2" customWidth="1"/>
    <col min="3851" max="3851" width="14.42578125" style="2" customWidth="1"/>
    <col min="3852" max="3852" width="15.28515625" style="2" customWidth="1"/>
    <col min="3853" max="3853" width="13.5703125" style="2" customWidth="1"/>
    <col min="3854" max="3854" width="15.28515625" style="2" customWidth="1"/>
    <col min="3855" max="3855" width="12.42578125" style="2" customWidth="1"/>
    <col min="3856" max="3856" width="29.42578125" style="2" customWidth="1"/>
    <col min="3857" max="3857" width="14" style="2" bestFit="1" customWidth="1"/>
    <col min="3858" max="3858" width="9.140625" style="2"/>
    <col min="3859" max="3860" width="10.140625" style="2" bestFit="1" customWidth="1"/>
    <col min="3861" max="3861" width="9.140625" style="2"/>
    <col min="3862" max="3862" width="10.140625" style="2" bestFit="1" customWidth="1"/>
    <col min="3863" max="4096" width="9.140625" style="2"/>
    <col min="4097" max="4097" width="21.28515625" style="2" customWidth="1"/>
    <col min="4098" max="4098" width="6.28515625" style="2" customWidth="1"/>
    <col min="4099" max="4099" width="31.85546875" style="2" customWidth="1"/>
    <col min="4100" max="4100" width="9.5703125" style="2" customWidth="1"/>
    <col min="4101" max="4101" width="12.5703125" style="2" customWidth="1"/>
    <col min="4102" max="4102" width="11.42578125" style="2" customWidth="1"/>
    <col min="4103" max="4103" width="10.140625" style="2" customWidth="1"/>
    <col min="4104" max="4104" width="12" style="2" customWidth="1"/>
    <col min="4105" max="4105" width="14.140625" style="2" customWidth="1"/>
    <col min="4106" max="4106" width="11.7109375" style="2" customWidth="1"/>
    <col min="4107" max="4107" width="14.42578125" style="2" customWidth="1"/>
    <col min="4108" max="4108" width="15.28515625" style="2" customWidth="1"/>
    <col min="4109" max="4109" width="13.5703125" style="2" customWidth="1"/>
    <col min="4110" max="4110" width="15.28515625" style="2" customWidth="1"/>
    <col min="4111" max="4111" width="12.42578125" style="2" customWidth="1"/>
    <col min="4112" max="4112" width="29.42578125" style="2" customWidth="1"/>
    <col min="4113" max="4113" width="14" style="2" bestFit="1" customWidth="1"/>
    <col min="4114" max="4114" width="9.140625" style="2"/>
    <col min="4115" max="4116" width="10.140625" style="2" bestFit="1" customWidth="1"/>
    <col min="4117" max="4117" width="9.140625" style="2"/>
    <col min="4118" max="4118" width="10.140625" style="2" bestFit="1" customWidth="1"/>
    <col min="4119" max="4352" width="9.140625" style="2"/>
    <col min="4353" max="4353" width="21.28515625" style="2" customWidth="1"/>
    <col min="4354" max="4354" width="6.28515625" style="2" customWidth="1"/>
    <col min="4355" max="4355" width="31.85546875" style="2" customWidth="1"/>
    <col min="4356" max="4356" width="9.5703125" style="2" customWidth="1"/>
    <col min="4357" max="4357" width="12.5703125" style="2" customWidth="1"/>
    <col min="4358" max="4358" width="11.42578125" style="2" customWidth="1"/>
    <col min="4359" max="4359" width="10.140625" style="2" customWidth="1"/>
    <col min="4360" max="4360" width="12" style="2" customWidth="1"/>
    <col min="4361" max="4361" width="14.140625" style="2" customWidth="1"/>
    <col min="4362" max="4362" width="11.7109375" style="2" customWidth="1"/>
    <col min="4363" max="4363" width="14.42578125" style="2" customWidth="1"/>
    <col min="4364" max="4364" width="15.28515625" style="2" customWidth="1"/>
    <col min="4365" max="4365" width="13.5703125" style="2" customWidth="1"/>
    <col min="4366" max="4366" width="15.28515625" style="2" customWidth="1"/>
    <col min="4367" max="4367" width="12.42578125" style="2" customWidth="1"/>
    <col min="4368" max="4368" width="29.42578125" style="2" customWidth="1"/>
    <col min="4369" max="4369" width="14" style="2" bestFit="1" customWidth="1"/>
    <col min="4370" max="4370" width="9.140625" style="2"/>
    <col min="4371" max="4372" width="10.140625" style="2" bestFit="1" customWidth="1"/>
    <col min="4373" max="4373" width="9.140625" style="2"/>
    <col min="4374" max="4374" width="10.140625" style="2" bestFit="1" customWidth="1"/>
    <col min="4375" max="4608" width="9.140625" style="2"/>
    <col min="4609" max="4609" width="21.28515625" style="2" customWidth="1"/>
    <col min="4610" max="4610" width="6.28515625" style="2" customWidth="1"/>
    <col min="4611" max="4611" width="31.85546875" style="2" customWidth="1"/>
    <col min="4612" max="4612" width="9.5703125" style="2" customWidth="1"/>
    <col min="4613" max="4613" width="12.5703125" style="2" customWidth="1"/>
    <col min="4614" max="4614" width="11.42578125" style="2" customWidth="1"/>
    <col min="4615" max="4615" width="10.140625" style="2" customWidth="1"/>
    <col min="4616" max="4616" width="12" style="2" customWidth="1"/>
    <col min="4617" max="4617" width="14.140625" style="2" customWidth="1"/>
    <col min="4618" max="4618" width="11.7109375" style="2" customWidth="1"/>
    <col min="4619" max="4619" width="14.42578125" style="2" customWidth="1"/>
    <col min="4620" max="4620" width="15.28515625" style="2" customWidth="1"/>
    <col min="4621" max="4621" width="13.5703125" style="2" customWidth="1"/>
    <col min="4622" max="4622" width="15.28515625" style="2" customWidth="1"/>
    <col min="4623" max="4623" width="12.42578125" style="2" customWidth="1"/>
    <col min="4624" max="4624" width="29.42578125" style="2" customWidth="1"/>
    <col min="4625" max="4625" width="14" style="2" bestFit="1" customWidth="1"/>
    <col min="4626" max="4626" width="9.140625" style="2"/>
    <col min="4627" max="4628" width="10.140625" style="2" bestFit="1" customWidth="1"/>
    <col min="4629" max="4629" width="9.140625" style="2"/>
    <col min="4630" max="4630" width="10.140625" style="2" bestFit="1" customWidth="1"/>
    <col min="4631" max="4864" width="9.140625" style="2"/>
    <col min="4865" max="4865" width="21.28515625" style="2" customWidth="1"/>
    <col min="4866" max="4866" width="6.28515625" style="2" customWidth="1"/>
    <col min="4867" max="4867" width="31.85546875" style="2" customWidth="1"/>
    <col min="4868" max="4868" width="9.5703125" style="2" customWidth="1"/>
    <col min="4869" max="4869" width="12.5703125" style="2" customWidth="1"/>
    <col min="4870" max="4870" width="11.42578125" style="2" customWidth="1"/>
    <col min="4871" max="4871" width="10.140625" style="2" customWidth="1"/>
    <col min="4872" max="4872" width="12" style="2" customWidth="1"/>
    <col min="4873" max="4873" width="14.140625" style="2" customWidth="1"/>
    <col min="4874" max="4874" width="11.7109375" style="2" customWidth="1"/>
    <col min="4875" max="4875" width="14.42578125" style="2" customWidth="1"/>
    <col min="4876" max="4876" width="15.28515625" style="2" customWidth="1"/>
    <col min="4877" max="4877" width="13.5703125" style="2" customWidth="1"/>
    <col min="4878" max="4878" width="15.28515625" style="2" customWidth="1"/>
    <col min="4879" max="4879" width="12.42578125" style="2" customWidth="1"/>
    <col min="4880" max="4880" width="29.42578125" style="2" customWidth="1"/>
    <col min="4881" max="4881" width="14" style="2" bestFit="1" customWidth="1"/>
    <col min="4882" max="4882" width="9.140625" style="2"/>
    <col min="4883" max="4884" width="10.140625" style="2" bestFit="1" customWidth="1"/>
    <col min="4885" max="4885" width="9.140625" style="2"/>
    <col min="4886" max="4886" width="10.140625" style="2" bestFit="1" customWidth="1"/>
    <col min="4887" max="5120" width="9.140625" style="2"/>
    <col min="5121" max="5121" width="21.28515625" style="2" customWidth="1"/>
    <col min="5122" max="5122" width="6.28515625" style="2" customWidth="1"/>
    <col min="5123" max="5123" width="31.85546875" style="2" customWidth="1"/>
    <col min="5124" max="5124" width="9.5703125" style="2" customWidth="1"/>
    <col min="5125" max="5125" width="12.5703125" style="2" customWidth="1"/>
    <col min="5126" max="5126" width="11.42578125" style="2" customWidth="1"/>
    <col min="5127" max="5127" width="10.140625" style="2" customWidth="1"/>
    <col min="5128" max="5128" width="12" style="2" customWidth="1"/>
    <col min="5129" max="5129" width="14.140625" style="2" customWidth="1"/>
    <col min="5130" max="5130" width="11.7109375" style="2" customWidth="1"/>
    <col min="5131" max="5131" width="14.42578125" style="2" customWidth="1"/>
    <col min="5132" max="5132" width="15.28515625" style="2" customWidth="1"/>
    <col min="5133" max="5133" width="13.5703125" style="2" customWidth="1"/>
    <col min="5134" max="5134" width="15.28515625" style="2" customWidth="1"/>
    <col min="5135" max="5135" width="12.42578125" style="2" customWidth="1"/>
    <col min="5136" max="5136" width="29.42578125" style="2" customWidth="1"/>
    <col min="5137" max="5137" width="14" style="2" bestFit="1" customWidth="1"/>
    <col min="5138" max="5138" width="9.140625" style="2"/>
    <col min="5139" max="5140" width="10.140625" style="2" bestFit="1" customWidth="1"/>
    <col min="5141" max="5141" width="9.140625" style="2"/>
    <col min="5142" max="5142" width="10.140625" style="2" bestFit="1" customWidth="1"/>
    <col min="5143" max="5376" width="9.140625" style="2"/>
    <col min="5377" max="5377" width="21.28515625" style="2" customWidth="1"/>
    <col min="5378" max="5378" width="6.28515625" style="2" customWidth="1"/>
    <col min="5379" max="5379" width="31.85546875" style="2" customWidth="1"/>
    <col min="5380" max="5380" width="9.5703125" style="2" customWidth="1"/>
    <col min="5381" max="5381" width="12.5703125" style="2" customWidth="1"/>
    <col min="5382" max="5382" width="11.42578125" style="2" customWidth="1"/>
    <col min="5383" max="5383" width="10.140625" style="2" customWidth="1"/>
    <col min="5384" max="5384" width="12" style="2" customWidth="1"/>
    <col min="5385" max="5385" width="14.140625" style="2" customWidth="1"/>
    <col min="5386" max="5386" width="11.7109375" style="2" customWidth="1"/>
    <col min="5387" max="5387" width="14.42578125" style="2" customWidth="1"/>
    <col min="5388" max="5388" width="15.28515625" style="2" customWidth="1"/>
    <col min="5389" max="5389" width="13.5703125" style="2" customWidth="1"/>
    <col min="5390" max="5390" width="15.28515625" style="2" customWidth="1"/>
    <col min="5391" max="5391" width="12.42578125" style="2" customWidth="1"/>
    <col min="5392" max="5392" width="29.42578125" style="2" customWidth="1"/>
    <col min="5393" max="5393" width="14" style="2" bestFit="1" customWidth="1"/>
    <col min="5394" max="5394" width="9.140625" style="2"/>
    <col min="5395" max="5396" width="10.140625" style="2" bestFit="1" customWidth="1"/>
    <col min="5397" max="5397" width="9.140625" style="2"/>
    <col min="5398" max="5398" width="10.140625" style="2" bestFit="1" customWidth="1"/>
    <col min="5399" max="5632" width="9.140625" style="2"/>
    <col min="5633" max="5633" width="21.28515625" style="2" customWidth="1"/>
    <col min="5634" max="5634" width="6.28515625" style="2" customWidth="1"/>
    <col min="5635" max="5635" width="31.85546875" style="2" customWidth="1"/>
    <col min="5636" max="5636" width="9.5703125" style="2" customWidth="1"/>
    <col min="5637" max="5637" width="12.5703125" style="2" customWidth="1"/>
    <col min="5638" max="5638" width="11.42578125" style="2" customWidth="1"/>
    <col min="5639" max="5639" width="10.140625" style="2" customWidth="1"/>
    <col min="5640" max="5640" width="12" style="2" customWidth="1"/>
    <col min="5641" max="5641" width="14.140625" style="2" customWidth="1"/>
    <col min="5642" max="5642" width="11.7109375" style="2" customWidth="1"/>
    <col min="5643" max="5643" width="14.42578125" style="2" customWidth="1"/>
    <col min="5644" max="5644" width="15.28515625" style="2" customWidth="1"/>
    <col min="5645" max="5645" width="13.5703125" style="2" customWidth="1"/>
    <col min="5646" max="5646" width="15.28515625" style="2" customWidth="1"/>
    <col min="5647" max="5647" width="12.42578125" style="2" customWidth="1"/>
    <col min="5648" max="5648" width="29.42578125" style="2" customWidth="1"/>
    <col min="5649" max="5649" width="14" style="2" bestFit="1" customWidth="1"/>
    <col min="5650" max="5650" width="9.140625" style="2"/>
    <col min="5651" max="5652" width="10.140625" style="2" bestFit="1" customWidth="1"/>
    <col min="5653" max="5653" width="9.140625" style="2"/>
    <col min="5654" max="5654" width="10.140625" style="2" bestFit="1" customWidth="1"/>
    <col min="5655" max="5888" width="9.140625" style="2"/>
    <col min="5889" max="5889" width="21.28515625" style="2" customWidth="1"/>
    <col min="5890" max="5890" width="6.28515625" style="2" customWidth="1"/>
    <col min="5891" max="5891" width="31.85546875" style="2" customWidth="1"/>
    <col min="5892" max="5892" width="9.5703125" style="2" customWidth="1"/>
    <col min="5893" max="5893" width="12.5703125" style="2" customWidth="1"/>
    <col min="5894" max="5894" width="11.42578125" style="2" customWidth="1"/>
    <col min="5895" max="5895" width="10.140625" style="2" customWidth="1"/>
    <col min="5896" max="5896" width="12" style="2" customWidth="1"/>
    <col min="5897" max="5897" width="14.140625" style="2" customWidth="1"/>
    <col min="5898" max="5898" width="11.7109375" style="2" customWidth="1"/>
    <col min="5899" max="5899" width="14.42578125" style="2" customWidth="1"/>
    <col min="5900" max="5900" width="15.28515625" style="2" customWidth="1"/>
    <col min="5901" max="5901" width="13.5703125" style="2" customWidth="1"/>
    <col min="5902" max="5902" width="15.28515625" style="2" customWidth="1"/>
    <col min="5903" max="5903" width="12.42578125" style="2" customWidth="1"/>
    <col min="5904" max="5904" width="29.42578125" style="2" customWidth="1"/>
    <col min="5905" max="5905" width="14" style="2" bestFit="1" customWidth="1"/>
    <col min="5906" max="5906" width="9.140625" style="2"/>
    <col min="5907" max="5908" width="10.140625" style="2" bestFit="1" customWidth="1"/>
    <col min="5909" max="5909" width="9.140625" style="2"/>
    <col min="5910" max="5910" width="10.140625" style="2" bestFit="1" customWidth="1"/>
    <col min="5911" max="6144" width="9.140625" style="2"/>
    <col min="6145" max="6145" width="21.28515625" style="2" customWidth="1"/>
    <col min="6146" max="6146" width="6.28515625" style="2" customWidth="1"/>
    <col min="6147" max="6147" width="31.85546875" style="2" customWidth="1"/>
    <col min="6148" max="6148" width="9.5703125" style="2" customWidth="1"/>
    <col min="6149" max="6149" width="12.5703125" style="2" customWidth="1"/>
    <col min="6150" max="6150" width="11.42578125" style="2" customWidth="1"/>
    <col min="6151" max="6151" width="10.140625" style="2" customWidth="1"/>
    <col min="6152" max="6152" width="12" style="2" customWidth="1"/>
    <col min="6153" max="6153" width="14.140625" style="2" customWidth="1"/>
    <col min="6154" max="6154" width="11.7109375" style="2" customWidth="1"/>
    <col min="6155" max="6155" width="14.42578125" style="2" customWidth="1"/>
    <col min="6156" max="6156" width="15.28515625" style="2" customWidth="1"/>
    <col min="6157" max="6157" width="13.5703125" style="2" customWidth="1"/>
    <col min="6158" max="6158" width="15.28515625" style="2" customWidth="1"/>
    <col min="6159" max="6159" width="12.42578125" style="2" customWidth="1"/>
    <col min="6160" max="6160" width="29.42578125" style="2" customWidth="1"/>
    <col min="6161" max="6161" width="14" style="2" bestFit="1" customWidth="1"/>
    <col min="6162" max="6162" width="9.140625" style="2"/>
    <col min="6163" max="6164" width="10.140625" style="2" bestFit="1" customWidth="1"/>
    <col min="6165" max="6165" width="9.140625" style="2"/>
    <col min="6166" max="6166" width="10.140625" style="2" bestFit="1" customWidth="1"/>
    <col min="6167" max="6400" width="9.140625" style="2"/>
    <col min="6401" max="6401" width="21.28515625" style="2" customWidth="1"/>
    <col min="6402" max="6402" width="6.28515625" style="2" customWidth="1"/>
    <col min="6403" max="6403" width="31.85546875" style="2" customWidth="1"/>
    <col min="6404" max="6404" width="9.5703125" style="2" customWidth="1"/>
    <col min="6405" max="6405" width="12.5703125" style="2" customWidth="1"/>
    <col min="6406" max="6406" width="11.42578125" style="2" customWidth="1"/>
    <col min="6407" max="6407" width="10.140625" style="2" customWidth="1"/>
    <col min="6408" max="6408" width="12" style="2" customWidth="1"/>
    <col min="6409" max="6409" width="14.140625" style="2" customWidth="1"/>
    <col min="6410" max="6410" width="11.7109375" style="2" customWidth="1"/>
    <col min="6411" max="6411" width="14.42578125" style="2" customWidth="1"/>
    <col min="6412" max="6412" width="15.28515625" style="2" customWidth="1"/>
    <col min="6413" max="6413" width="13.5703125" style="2" customWidth="1"/>
    <col min="6414" max="6414" width="15.28515625" style="2" customWidth="1"/>
    <col min="6415" max="6415" width="12.42578125" style="2" customWidth="1"/>
    <col min="6416" max="6416" width="29.42578125" style="2" customWidth="1"/>
    <col min="6417" max="6417" width="14" style="2" bestFit="1" customWidth="1"/>
    <col min="6418" max="6418" width="9.140625" style="2"/>
    <col min="6419" max="6420" width="10.140625" style="2" bestFit="1" customWidth="1"/>
    <col min="6421" max="6421" width="9.140625" style="2"/>
    <col min="6422" max="6422" width="10.140625" style="2" bestFit="1" customWidth="1"/>
    <col min="6423" max="6656" width="9.140625" style="2"/>
    <col min="6657" max="6657" width="21.28515625" style="2" customWidth="1"/>
    <col min="6658" max="6658" width="6.28515625" style="2" customWidth="1"/>
    <col min="6659" max="6659" width="31.85546875" style="2" customWidth="1"/>
    <col min="6660" max="6660" width="9.5703125" style="2" customWidth="1"/>
    <col min="6661" max="6661" width="12.5703125" style="2" customWidth="1"/>
    <col min="6662" max="6662" width="11.42578125" style="2" customWidth="1"/>
    <col min="6663" max="6663" width="10.140625" style="2" customWidth="1"/>
    <col min="6664" max="6664" width="12" style="2" customWidth="1"/>
    <col min="6665" max="6665" width="14.140625" style="2" customWidth="1"/>
    <col min="6666" max="6666" width="11.7109375" style="2" customWidth="1"/>
    <col min="6667" max="6667" width="14.42578125" style="2" customWidth="1"/>
    <col min="6668" max="6668" width="15.28515625" style="2" customWidth="1"/>
    <col min="6669" max="6669" width="13.5703125" style="2" customWidth="1"/>
    <col min="6670" max="6670" width="15.28515625" style="2" customWidth="1"/>
    <col min="6671" max="6671" width="12.42578125" style="2" customWidth="1"/>
    <col min="6672" max="6672" width="29.42578125" style="2" customWidth="1"/>
    <col min="6673" max="6673" width="14" style="2" bestFit="1" customWidth="1"/>
    <col min="6674" max="6674" width="9.140625" style="2"/>
    <col min="6675" max="6676" width="10.140625" style="2" bestFit="1" customWidth="1"/>
    <col min="6677" max="6677" width="9.140625" style="2"/>
    <col min="6678" max="6678" width="10.140625" style="2" bestFit="1" customWidth="1"/>
    <col min="6679" max="6912" width="9.140625" style="2"/>
    <col min="6913" max="6913" width="21.28515625" style="2" customWidth="1"/>
    <col min="6914" max="6914" width="6.28515625" style="2" customWidth="1"/>
    <col min="6915" max="6915" width="31.85546875" style="2" customWidth="1"/>
    <col min="6916" max="6916" width="9.5703125" style="2" customWidth="1"/>
    <col min="6917" max="6917" width="12.5703125" style="2" customWidth="1"/>
    <col min="6918" max="6918" width="11.42578125" style="2" customWidth="1"/>
    <col min="6919" max="6919" width="10.140625" style="2" customWidth="1"/>
    <col min="6920" max="6920" width="12" style="2" customWidth="1"/>
    <col min="6921" max="6921" width="14.140625" style="2" customWidth="1"/>
    <col min="6922" max="6922" width="11.7109375" style="2" customWidth="1"/>
    <col min="6923" max="6923" width="14.42578125" style="2" customWidth="1"/>
    <col min="6924" max="6924" width="15.28515625" style="2" customWidth="1"/>
    <col min="6925" max="6925" width="13.5703125" style="2" customWidth="1"/>
    <col min="6926" max="6926" width="15.28515625" style="2" customWidth="1"/>
    <col min="6927" max="6927" width="12.42578125" style="2" customWidth="1"/>
    <col min="6928" max="6928" width="29.42578125" style="2" customWidth="1"/>
    <col min="6929" max="6929" width="14" style="2" bestFit="1" customWidth="1"/>
    <col min="6930" max="6930" width="9.140625" style="2"/>
    <col min="6931" max="6932" width="10.140625" style="2" bestFit="1" customWidth="1"/>
    <col min="6933" max="6933" width="9.140625" style="2"/>
    <col min="6934" max="6934" width="10.140625" style="2" bestFit="1" customWidth="1"/>
    <col min="6935" max="7168" width="9.140625" style="2"/>
    <col min="7169" max="7169" width="21.28515625" style="2" customWidth="1"/>
    <col min="7170" max="7170" width="6.28515625" style="2" customWidth="1"/>
    <col min="7171" max="7171" width="31.85546875" style="2" customWidth="1"/>
    <col min="7172" max="7172" width="9.5703125" style="2" customWidth="1"/>
    <col min="7173" max="7173" width="12.5703125" style="2" customWidth="1"/>
    <col min="7174" max="7174" width="11.42578125" style="2" customWidth="1"/>
    <col min="7175" max="7175" width="10.140625" style="2" customWidth="1"/>
    <col min="7176" max="7176" width="12" style="2" customWidth="1"/>
    <col min="7177" max="7177" width="14.140625" style="2" customWidth="1"/>
    <col min="7178" max="7178" width="11.7109375" style="2" customWidth="1"/>
    <col min="7179" max="7179" width="14.42578125" style="2" customWidth="1"/>
    <col min="7180" max="7180" width="15.28515625" style="2" customWidth="1"/>
    <col min="7181" max="7181" width="13.5703125" style="2" customWidth="1"/>
    <col min="7182" max="7182" width="15.28515625" style="2" customWidth="1"/>
    <col min="7183" max="7183" width="12.42578125" style="2" customWidth="1"/>
    <col min="7184" max="7184" width="29.42578125" style="2" customWidth="1"/>
    <col min="7185" max="7185" width="14" style="2" bestFit="1" customWidth="1"/>
    <col min="7186" max="7186" width="9.140625" style="2"/>
    <col min="7187" max="7188" width="10.140625" style="2" bestFit="1" customWidth="1"/>
    <col min="7189" max="7189" width="9.140625" style="2"/>
    <col min="7190" max="7190" width="10.140625" style="2" bestFit="1" customWidth="1"/>
    <col min="7191" max="7424" width="9.140625" style="2"/>
    <col min="7425" max="7425" width="21.28515625" style="2" customWidth="1"/>
    <col min="7426" max="7426" width="6.28515625" style="2" customWidth="1"/>
    <col min="7427" max="7427" width="31.85546875" style="2" customWidth="1"/>
    <col min="7428" max="7428" width="9.5703125" style="2" customWidth="1"/>
    <col min="7429" max="7429" width="12.5703125" style="2" customWidth="1"/>
    <col min="7430" max="7430" width="11.42578125" style="2" customWidth="1"/>
    <col min="7431" max="7431" width="10.140625" style="2" customWidth="1"/>
    <col min="7432" max="7432" width="12" style="2" customWidth="1"/>
    <col min="7433" max="7433" width="14.140625" style="2" customWidth="1"/>
    <col min="7434" max="7434" width="11.7109375" style="2" customWidth="1"/>
    <col min="7435" max="7435" width="14.42578125" style="2" customWidth="1"/>
    <col min="7436" max="7436" width="15.28515625" style="2" customWidth="1"/>
    <col min="7437" max="7437" width="13.5703125" style="2" customWidth="1"/>
    <col min="7438" max="7438" width="15.28515625" style="2" customWidth="1"/>
    <col min="7439" max="7439" width="12.42578125" style="2" customWidth="1"/>
    <col min="7440" max="7440" width="29.42578125" style="2" customWidth="1"/>
    <col min="7441" max="7441" width="14" style="2" bestFit="1" customWidth="1"/>
    <col min="7442" max="7442" width="9.140625" style="2"/>
    <col min="7443" max="7444" width="10.140625" style="2" bestFit="1" customWidth="1"/>
    <col min="7445" max="7445" width="9.140625" style="2"/>
    <col min="7446" max="7446" width="10.140625" style="2" bestFit="1" customWidth="1"/>
    <col min="7447" max="7680" width="9.140625" style="2"/>
    <col min="7681" max="7681" width="21.28515625" style="2" customWidth="1"/>
    <col min="7682" max="7682" width="6.28515625" style="2" customWidth="1"/>
    <col min="7683" max="7683" width="31.85546875" style="2" customWidth="1"/>
    <col min="7684" max="7684" width="9.5703125" style="2" customWidth="1"/>
    <col min="7685" max="7685" width="12.5703125" style="2" customWidth="1"/>
    <col min="7686" max="7686" width="11.42578125" style="2" customWidth="1"/>
    <col min="7687" max="7687" width="10.140625" style="2" customWidth="1"/>
    <col min="7688" max="7688" width="12" style="2" customWidth="1"/>
    <col min="7689" max="7689" width="14.140625" style="2" customWidth="1"/>
    <col min="7690" max="7690" width="11.7109375" style="2" customWidth="1"/>
    <col min="7691" max="7691" width="14.42578125" style="2" customWidth="1"/>
    <col min="7692" max="7692" width="15.28515625" style="2" customWidth="1"/>
    <col min="7693" max="7693" width="13.5703125" style="2" customWidth="1"/>
    <col min="7694" max="7694" width="15.28515625" style="2" customWidth="1"/>
    <col min="7695" max="7695" width="12.42578125" style="2" customWidth="1"/>
    <col min="7696" max="7696" width="29.42578125" style="2" customWidth="1"/>
    <col min="7697" max="7697" width="14" style="2" bestFit="1" customWidth="1"/>
    <col min="7698" max="7698" width="9.140625" style="2"/>
    <col min="7699" max="7700" width="10.140625" style="2" bestFit="1" customWidth="1"/>
    <col min="7701" max="7701" width="9.140625" style="2"/>
    <col min="7702" max="7702" width="10.140625" style="2" bestFit="1" customWidth="1"/>
    <col min="7703" max="7936" width="9.140625" style="2"/>
    <col min="7937" max="7937" width="21.28515625" style="2" customWidth="1"/>
    <col min="7938" max="7938" width="6.28515625" style="2" customWidth="1"/>
    <col min="7939" max="7939" width="31.85546875" style="2" customWidth="1"/>
    <col min="7940" max="7940" width="9.5703125" style="2" customWidth="1"/>
    <col min="7941" max="7941" width="12.5703125" style="2" customWidth="1"/>
    <col min="7942" max="7942" width="11.42578125" style="2" customWidth="1"/>
    <col min="7943" max="7943" width="10.140625" style="2" customWidth="1"/>
    <col min="7944" max="7944" width="12" style="2" customWidth="1"/>
    <col min="7945" max="7945" width="14.140625" style="2" customWidth="1"/>
    <col min="7946" max="7946" width="11.7109375" style="2" customWidth="1"/>
    <col min="7947" max="7947" width="14.42578125" style="2" customWidth="1"/>
    <col min="7948" max="7948" width="15.28515625" style="2" customWidth="1"/>
    <col min="7949" max="7949" width="13.5703125" style="2" customWidth="1"/>
    <col min="7950" max="7950" width="15.28515625" style="2" customWidth="1"/>
    <col min="7951" max="7951" width="12.42578125" style="2" customWidth="1"/>
    <col min="7952" max="7952" width="29.42578125" style="2" customWidth="1"/>
    <col min="7953" max="7953" width="14" style="2" bestFit="1" customWidth="1"/>
    <col min="7954" max="7954" width="9.140625" style="2"/>
    <col min="7955" max="7956" width="10.140625" style="2" bestFit="1" customWidth="1"/>
    <col min="7957" max="7957" width="9.140625" style="2"/>
    <col min="7958" max="7958" width="10.140625" style="2" bestFit="1" customWidth="1"/>
    <col min="7959" max="8192" width="9.140625" style="2"/>
    <col min="8193" max="8193" width="21.28515625" style="2" customWidth="1"/>
    <col min="8194" max="8194" width="6.28515625" style="2" customWidth="1"/>
    <col min="8195" max="8195" width="31.85546875" style="2" customWidth="1"/>
    <col min="8196" max="8196" width="9.5703125" style="2" customWidth="1"/>
    <col min="8197" max="8197" width="12.5703125" style="2" customWidth="1"/>
    <col min="8198" max="8198" width="11.42578125" style="2" customWidth="1"/>
    <col min="8199" max="8199" width="10.140625" style="2" customWidth="1"/>
    <col min="8200" max="8200" width="12" style="2" customWidth="1"/>
    <col min="8201" max="8201" width="14.140625" style="2" customWidth="1"/>
    <col min="8202" max="8202" width="11.7109375" style="2" customWidth="1"/>
    <col min="8203" max="8203" width="14.42578125" style="2" customWidth="1"/>
    <col min="8204" max="8204" width="15.28515625" style="2" customWidth="1"/>
    <col min="8205" max="8205" width="13.5703125" style="2" customWidth="1"/>
    <col min="8206" max="8206" width="15.28515625" style="2" customWidth="1"/>
    <col min="8207" max="8207" width="12.42578125" style="2" customWidth="1"/>
    <col min="8208" max="8208" width="29.42578125" style="2" customWidth="1"/>
    <col min="8209" max="8209" width="14" style="2" bestFit="1" customWidth="1"/>
    <col min="8210" max="8210" width="9.140625" style="2"/>
    <col min="8211" max="8212" width="10.140625" style="2" bestFit="1" customWidth="1"/>
    <col min="8213" max="8213" width="9.140625" style="2"/>
    <col min="8214" max="8214" width="10.140625" style="2" bestFit="1" customWidth="1"/>
    <col min="8215" max="8448" width="9.140625" style="2"/>
    <col min="8449" max="8449" width="21.28515625" style="2" customWidth="1"/>
    <col min="8450" max="8450" width="6.28515625" style="2" customWidth="1"/>
    <col min="8451" max="8451" width="31.85546875" style="2" customWidth="1"/>
    <col min="8452" max="8452" width="9.5703125" style="2" customWidth="1"/>
    <col min="8453" max="8453" width="12.5703125" style="2" customWidth="1"/>
    <col min="8454" max="8454" width="11.42578125" style="2" customWidth="1"/>
    <col min="8455" max="8455" width="10.140625" style="2" customWidth="1"/>
    <col min="8456" max="8456" width="12" style="2" customWidth="1"/>
    <col min="8457" max="8457" width="14.140625" style="2" customWidth="1"/>
    <col min="8458" max="8458" width="11.7109375" style="2" customWidth="1"/>
    <col min="8459" max="8459" width="14.42578125" style="2" customWidth="1"/>
    <col min="8460" max="8460" width="15.28515625" style="2" customWidth="1"/>
    <col min="8461" max="8461" width="13.5703125" style="2" customWidth="1"/>
    <col min="8462" max="8462" width="15.28515625" style="2" customWidth="1"/>
    <col min="8463" max="8463" width="12.42578125" style="2" customWidth="1"/>
    <col min="8464" max="8464" width="29.42578125" style="2" customWidth="1"/>
    <col min="8465" max="8465" width="14" style="2" bestFit="1" customWidth="1"/>
    <col min="8466" max="8466" width="9.140625" style="2"/>
    <col min="8467" max="8468" width="10.140625" style="2" bestFit="1" customWidth="1"/>
    <col min="8469" max="8469" width="9.140625" style="2"/>
    <col min="8470" max="8470" width="10.140625" style="2" bestFit="1" customWidth="1"/>
    <col min="8471" max="8704" width="9.140625" style="2"/>
    <col min="8705" max="8705" width="21.28515625" style="2" customWidth="1"/>
    <col min="8706" max="8706" width="6.28515625" style="2" customWidth="1"/>
    <col min="8707" max="8707" width="31.85546875" style="2" customWidth="1"/>
    <col min="8708" max="8708" width="9.5703125" style="2" customWidth="1"/>
    <col min="8709" max="8709" width="12.5703125" style="2" customWidth="1"/>
    <col min="8710" max="8710" width="11.42578125" style="2" customWidth="1"/>
    <col min="8711" max="8711" width="10.140625" style="2" customWidth="1"/>
    <col min="8712" max="8712" width="12" style="2" customWidth="1"/>
    <col min="8713" max="8713" width="14.140625" style="2" customWidth="1"/>
    <col min="8714" max="8714" width="11.7109375" style="2" customWidth="1"/>
    <col min="8715" max="8715" width="14.42578125" style="2" customWidth="1"/>
    <col min="8716" max="8716" width="15.28515625" style="2" customWidth="1"/>
    <col min="8717" max="8717" width="13.5703125" style="2" customWidth="1"/>
    <col min="8718" max="8718" width="15.28515625" style="2" customWidth="1"/>
    <col min="8719" max="8719" width="12.42578125" style="2" customWidth="1"/>
    <col min="8720" max="8720" width="29.42578125" style="2" customWidth="1"/>
    <col min="8721" max="8721" width="14" style="2" bestFit="1" customWidth="1"/>
    <col min="8722" max="8722" width="9.140625" style="2"/>
    <col min="8723" max="8724" width="10.140625" style="2" bestFit="1" customWidth="1"/>
    <col min="8725" max="8725" width="9.140625" style="2"/>
    <col min="8726" max="8726" width="10.140625" style="2" bestFit="1" customWidth="1"/>
    <col min="8727" max="8960" width="9.140625" style="2"/>
    <col min="8961" max="8961" width="21.28515625" style="2" customWidth="1"/>
    <col min="8962" max="8962" width="6.28515625" style="2" customWidth="1"/>
    <col min="8963" max="8963" width="31.85546875" style="2" customWidth="1"/>
    <col min="8964" max="8964" width="9.5703125" style="2" customWidth="1"/>
    <col min="8965" max="8965" width="12.5703125" style="2" customWidth="1"/>
    <col min="8966" max="8966" width="11.42578125" style="2" customWidth="1"/>
    <col min="8967" max="8967" width="10.140625" style="2" customWidth="1"/>
    <col min="8968" max="8968" width="12" style="2" customWidth="1"/>
    <col min="8969" max="8969" width="14.140625" style="2" customWidth="1"/>
    <col min="8970" max="8970" width="11.7109375" style="2" customWidth="1"/>
    <col min="8971" max="8971" width="14.42578125" style="2" customWidth="1"/>
    <col min="8972" max="8972" width="15.28515625" style="2" customWidth="1"/>
    <col min="8973" max="8973" width="13.5703125" style="2" customWidth="1"/>
    <col min="8974" max="8974" width="15.28515625" style="2" customWidth="1"/>
    <col min="8975" max="8975" width="12.42578125" style="2" customWidth="1"/>
    <col min="8976" max="8976" width="29.42578125" style="2" customWidth="1"/>
    <col min="8977" max="8977" width="14" style="2" bestFit="1" customWidth="1"/>
    <col min="8978" max="8978" width="9.140625" style="2"/>
    <col min="8979" max="8980" width="10.140625" style="2" bestFit="1" customWidth="1"/>
    <col min="8981" max="8981" width="9.140625" style="2"/>
    <col min="8982" max="8982" width="10.140625" style="2" bestFit="1" customWidth="1"/>
    <col min="8983" max="9216" width="9.140625" style="2"/>
    <col min="9217" max="9217" width="21.28515625" style="2" customWidth="1"/>
    <col min="9218" max="9218" width="6.28515625" style="2" customWidth="1"/>
    <col min="9219" max="9219" width="31.85546875" style="2" customWidth="1"/>
    <col min="9220" max="9220" width="9.5703125" style="2" customWidth="1"/>
    <col min="9221" max="9221" width="12.5703125" style="2" customWidth="1"/>
    <col min="9222" max="9222" width="11.42578125" style="2" customWidth="1"/>
    <col min="9223" max="9223" width="10.140625" style="2" customWidth="1"/>
    <col min="9224" max="9224" width="12" style="2" customWidth="1"/>
    <col min="9225" max="9225" width="14.140625" style="2" customWidth="1"/>
    <col min="9226" max="9226" width="11.7109375" style="2" customWidth="1"/>
    <col min="9227" max="9227" width="14.42578125" style="2" customWidth="1"/>
    <col min="9228" max="9228" width="15.28515625" style="2" customWidth="1"/>
    <col min="9229" max="9229" width="13.5703125" style="2" customWidth="1"/>
    <col min="9230" max="9230" width="15.28515625" style="2" customWidth="1"/>
    <col min="9231" max="9231" width="12.42578125" style="2" customWidth="1"/>
    <col min="9232" max="9232" width="29.42578125" style="2" customWidth="1"/>
    <col min="9233" max="9233" width="14" style="2" bestFit="1" customWidth="1"/>
    <col min="9234" max="9234" width="9.140625" style="2"/>
    <col min="9235" max="9236" width="10.140625" style="2" bestFit="1" customWidth="1"/>
    <col min="9237" max="9237" width="9.140625" style="2"/>
    <col min="9238" max="9238" width="10.140625" style="2" bestFit="1" customWidth="1"/>
    <col min="9239" max="9472" width="9.140625" style="2"/>
    <col min="9473" max="9473" width="21.28515625" style="2" customWidth="1"/>
    <col min="9474" max="9474" width="6.28515625" style="2" customWidth="1"/>
    <col min="9475" max="9475" width="31.85546875" style="2" customWidth="1"/>
    <col min="9476" max="9476" width="9.5703125" style="2" customWidth="1"/>
    <col min="9477" max="9477" width="12.5703125" style="2" customWidth="1"/>
    <col min="9478" max="9478" width="11.42578125" style="2" customWidth="1"/>
    <col min="9479" max="9479" width="10.140625" style="2" customWidth="1"/>
    <col min="9480" max="9480" width="12" style="2" customWidth="1"/>
    <col min="9481" max="9481" width="14.140625" style="2" customWidth="1"/>
    <col min="9482" max="9482" width="11.7109375" style="2" customWidth="1"/>
    <col min="9483" max="9483" width="14.42578125" style="2" customWidth="1"/>
    <col min="9484" max="9484" width="15.28515625" style="2" customWidth="1"/>
    <col min="9485" max="9485" width="13.5703125" style="2" customWidth="1"/>
    <col min="9486" max="9486" width="15.28515625" style="2" customWidth="1"/>
    <col min="9487" max="9487" width="12.42578125" style="2" customWidth="1"/>
    <col min="9488" max="9488" width="29.42578125" style="2" customWidth="1"/>
    <col min="9489" max="9489" width="14" style="2" bestFit="1" customWidth="1"/>
    <col min="9490" max="9490" width="9.140625" style="2"/>
    <col min="9491" max="9492" width="10.140625" style="2" bestFit="1" customWidth="1"/>
    <col min="9493" max="9493" width="9.140625" style="2"/>
    <col min="9494" max="9494" width="10.140625" style="2" bestFit="1" customWidth="1"/>
    <col min="9495" max="9728" width="9.140625" style="2"/>
    <col min="9729" max="9729" width="21.28515625" style="2" customWidth="1"/>
    <col min="9730" max="9730" width="6.28515625" style="2" customWidth="1"/>
    <col min="9731" max="9731" width="31.85546875" style="2" customWidth="1"/>
    <col min="9732" max="9732" width="9.5703125" style="2" customWidth="1"/>
    <col min="9733" max="9733" width="12.5703125" style="2" customWidth="1"/>
    <col min="9734" max="9734" width="11.42578125" style="2" customWidth="1"/>
    <col min="9735" max="9735" width="10.140625" style="2" customWidth="1"/>
    <col min="9736" max="9736" width="12" style="2" customWidth="1"/>
    <col min="9737" max="9737" width="14.140625" style="2" customWidth="1"/>
    <col min="9738" max="9738" width="11.7109375" style="2" customWidth="1"/>
    <col min="9739" max="9739" width="14.42578125" style="2" customWidth="1"/>
    <col min="9740" max="9740" width="15.28515625" style="2" customWidth="1"/>
    <col min="9741" max="9741" width="13.5703125" style="2" customWidth="1"/>
    <col min="9742" max="9742" width="15.28515625" style="2" customWidth="1"/>
    <col min="9743" max="9743" width="12.42578125" style="2" customWidth="1"/>
    <col min="9744" max="9744" width="29.42578125" style="2" customWidth="1"/>
    <col min="9745" max="9745" width="14" style="2" bestFit="1" customWidth="1"/>
    <col min="9746" max="9746" width="9.140625" style="2"/>
    <col min="9747" max="9748" width="10.140625" style="2" bestFit="1" customWidth="1"/>
    <col min="9749" max="9749" width="9.140625" style="2"/>
    <col min="9750" max="9750" width="10.140625" style="2" bestFit="1" customWidth="1"/>
    <col min="9751" max="9984" width="9.140625" style="2"/>
    <col min="9985" max="9985" width="21.28515625" style="2" customWidth="1"/>
    <col min="9986" max="9986" width="6.28515625" style="2" customWidth="1"/>
    <col min="9987" max="9987" width="31.85546875" style="2" customWidth="1"/>
    <col min="9988" max="9988" width="9.5703125" style="2" customWidth="1"/>
    <col min="9989" max="9989" width="12.5703125" style="2" customWidth="1"/>
    <col min="9990" max="9990" width="11.42578125" style="2" customWidth="1"/>
    <col min="9991" max="9991" width="10.140625" style="2" customWidth="1"/>
    <col min="9992" max="9992" width="12" style="2" customWidth="1"/>
    <col min="9993" max="9993" width="14.140625" style="2" customWidth="1"/>
    <col min="9994" max="9994" width="11.7109375" style="2" customWidth="1"/>
    <col min="9995" max="9995" width="14.42578125" style="2" customWidth="1"/>
    <col min="9996" max="9996" width="15.28515625" style="2" customWidth="1"/>
    <col min="9997" max="9997" width="13.5703125" style="2" customWidth="1"/>
    <col min="9998" max="9998" width="15.28515625" style="2" customWidth="1"/>
    <col min="9999" max="9999" width="12.42578125" style="2" customWidth="1"/>
    <col min="10000" max="10000" width="29.42578125" style="2" customWidth="1"/>
    <col min="10001" max="10001" width="14" style="2" bestFit="1" customWidth="1"/>
    <col min="10002" max="10002" width="9.140625" style="2"/>
    <col min="10003" max="10004" width="10.140625" style="2" bestFit="1" customWidth="1"/>
    <col min="10005" max="10005" width="9.140625" style="2"/>
    <col min="10006" max="10006" width="10.140625" style="2" bestFit="1" customWidth="1"/>
    <col min="10007" max="10240" width="9.140625" style="2"/>
    <col min="10241" max="10241" width="21.28515625" style="2" customWidth="1"/>
    <col min="10242" max="10242" width="6.28515625" style="2" customWidth="1"/>
    <col min="10243" max="10243" width="31.85546875" style="2" customWidth="1"/>
    <col min="10244" max="10244" width="9.5703125" style="2" customWidth="1"/>
    <col min="10245" max="10245" width="12.5703125" style="2" customWidth="1"/>
    <col min="10246" max="10246" width="11.42578125" style="2" customWidth="1"/>
    <col min="10247" max="10247" width="10.140625" style="2" customWidth="1"/>
    <col min="10248" max="10248" width="12" style="2" customWidth="1"/>
    <col min="10249" max="10249" width="14.140625" style="2" customWidth="1"/>
    <col min="10250" max="10250" width="11.7109375" style="2" customWidth="1"/>
    <col min="10251" max="10251" width="14.42578125" style="2" customWidth="1"/>
    <col min="10252" max="10252" width="15.28515625" style="2" customWidth="1"/>
    <col min="10253" max="10253" width="13.5703125" style="2" customWidth="1"/>
    <col min="10254" max="10254" width="15.28515625" style="2" customWidth="1"/>
    <col min="10255" max="10255" width="12.42578125" style="2" customWidth="1"/>
    <col min="10256" max="10256" width="29.42578125" style="2" customWidth="1"/>
    <col min="10257" max="10257" width="14" style="2" bestFit="1" customWidth="1"/>
    <col min="10258" max="10258" width="9.140625" style="2"/>
    <col min="10259" max="10260" width="10.140625" style="2" bestFit="1" customWidth="1"/>
    <col min="10261" max="10261" width="9.140625" style="2"/>
    <col min="10262" max="10262" width="10.140625" style="2" bestFit="1" customWidth="1"/>
    <col min="10263" max="10496" width="9.140625" style="2"/>
    <col min="10497" max="10497" width="21.28515625" style="2" customWidth="1"/>
    <col min="10498" max="10498" width="6.28515625" style="2" customWidth="1"/>
    <col min="10499" max="10499" width="31.85546875" style="2" customWidth="1"/>
    <col min="10500" max="10500" width="9.5703125" style="2" customWidth="1"/>
    <col min="10501" max="10501" width="12.5703125" style="2" customWidth="1"/>
    <col min="10502" max="10502" width="11.42578125" style="2" customWidth="1"/>
    <col min="10503" max="10503" width="10.140625" style="2" customWidth="1"/>
    <col min="10504" max="10504" width="12" style="2" customWidth="1"/>
    <col min="10505" max="10505" width="14.140625" style="2" customWidth="1"/>
    <col min="10506" max="10506" width="11.7109375" style="2" customWidth="1"/>
    <col min="10507" max="10507" width="14.42578125" style="2" customWidth="1"/>
    <col min="10508" max="10508" width="15.28515625" style="2" customWidth="1"/>
    <col min="10509" max="10509" width="13.5703125" style="2" customWidth="1"/>
    <col min="10510" max="10510" width="15.28515625" style="2" customWidth="1"/>
    <col min="10511" max="10511" width="12.42578125" style="2" customWidth="1"/>
    <col min="10512" max="10512" width="29.42578125" style="2" customWidth="1"/>
    <col min="10513" max="10513" width="14" style="2" bestFit="1" customWidth="1"/>
    <col min="10514" max="10514" width="9.140625" style="2"/>
    <col min="10515" max="10516" width="10.140625" style="2" bestFit="1" customWidth="1"/>
    <col min="10517" max="10517" width="9.140625" style="2"/>
    <col min="10518" max="10518" width="10.140625" style="2" bestFit="1" customWidth="1"/>
    <col min="10519" max="10752" width="9.140625" style="2"/>
    <col min="10753" max="10753" width="21.28515625" style="2" customWidth="1"/>
    <col min="10754" max="10754" width="6.28515625" style="2" customWidth="1"/>
    <col min="10755" max="10755" width="31.85546875" style="2" customWidth="1"/>
    <col min="10756" max="10756" width="9.5703125" style="2" customWidth="1"/>
    <col min="10757" max="10757" width="12.5703125" style="2" customWidth="1"/>
    <col min="10758" max="10758" width="11.42578125" style="2" customWidth="1"/>
    <col min="10759" max="10759" width="10.140625" style="2" customWidth="1"/>
    <col min="10760" max="10760" width="12" style="2" customWidth="1"/>
    <col min="10761" max="10761" width="14.140625" style="2" customWidth="1"/>
    <col min="10762" max="10762" width="11.7109375" style="2" customWidth="1"/>
    <col min="10763" max="10763" width="14.42578125" style="2" customWidth="1"/>
    <col min="10764" max="10764" width="15.28515625" style="2" customWidth="1"/>
    <col min="10765" max="10765" width="13.5703125" style="2" customWidth="1"/>
    <col min="10766" max="10766" width="15.28515625" style="2" customWidth="1"/>
    <col min="10767" max="10767" width="12.42578125" style="2" customWidth="1"/>
    <col min="10768" max="10768" width="29.42578125" style="2" customWidth="1"/>
    <col min="10769" max="10769" width="14" style="2" bestFit="1" customWidth="1"/>
    <col min="10770" max="10770" width="9.140625" style="2"/>
    <col min="10771" max="10772" width="10.140625" style="2" bestFit="1" customWidth="1"/>
    <col min="10773" max="10773" width="9.140625" style="2"/>
    <col min="10774" max="10774" width="10.140625" style="2" bestFit="1" customWidth="1"/>
    <col min="10775" max="11008" width="9.140625" style="2"/>
    <col min="11009" max="11009" width="21.28515625" style="2" customWidth="1"/>
    <col min="11010" max="11010" width="6.28515625" style="2" customWidth="1"/>
    <col min="11011" max="11011" width="31.85546875" style="2" customWidth="1"/>
    <col min="11012" max="11012" width="9.5703125" style="2" customWidth="1"/>
    <col min="11013" max="11013" width="12.5703125" style="2" customWidth="1"/>
    <col min="11014" max="11014" width="11.42578125" style="2" customWidth="1"/>
    <col min="11015" max="11015" width="10.140625" style="2" customWidth="1"/>
    <col min="11016" max="11016" width="12" style="2" customWidth="1"/>
    <col min="11017" max="11017" width="14.140625" style="2" customWidth="1"/>
    <col min="11018" max="11018" width="11.7109375" style="2" customWidth="1"/>
    <col min="11019" max="11019" width="14.42578125" style="2" customWidth="1"/>
    <col min="11020" max="11020" width="15.28515625" style="2" customWidth="1"/>
    <col min="11021" max="11021" width="13.5703125" style="2" customWidth="1"/>
    <col min="11022" max="11022" width="15.28515625" style="2" customWidth="1"/>
    <col min="11023" max="11023" width="12.42578125" style="2" customWidth="1"/>
    <col min="11024" max="11024" width="29.42578125" style="2" customWidth="1"/>
    <col min="11025" max="11025" width="14" style="2" bestFit="1" customWidth="1"/>
    <col min="11026" max="11026" width="9.140625" style="2"/>
    <col min="11027" max="11028" width="10.140625" style="2" bestFit="1" customWidth="1"/>
    <col min="11029" max="11029" width="9.140625" style="2"/>
    <col min="11030" max="11030" width="10.140625" style="2" bestFit="1" customWidth="1"/>
    <col min="11031" max="11264" width="9.140625" style="2"/>
    <col min="11265" max="11265" width="21.28515625" style="2" customWidth="1"/>
    <col min="11266" max="11266" width="6.28515625" style="2" customWidth="1"/>
    <col min="11267" max="11267" width="31.85546875" style="2" customWidth="1"/>
    <col min="11268" max="11268" width="9.5703125" style="2" customWidth="1"/>
    <col min="11269" max="11269" width="12.5703125" style="2" customWidth="1"/>
    <col min="11270" max="11270" width="11.42578125" style="2" customWidth="1"/>
    <col min="11271" max="11271" width="10.140625" style="2" customWidth="1"/>
    <col min="11272" max="11272" width="12" style="2" customWidth="1"/>
    <col min="11273" max="11273" width="14.140625" style="2" customWidth="1"/>
    <col min="11274" max="11274" width="11.7109375" style="2" customWidth="1"/>
    <col min="11275" max="11275" width="14.42578125" style="2" customWidth="1"/>
    <col min="11276" max="11276" width="15.28515625" style="2" customWidth="1"/>
    <col min="11277" max="11277" width="13.5703125" style="2" customWidth="1"/>
    <col min="11278" max="11278" width="15.28515625" style="2" customWidth="1"/>
    <col min="11279" max="11279" width="12.42578125" style="2" customWidth="1"/>
    <col min="11280" max="11280" width="29.42578125" style="2" customWidth="1"/>
    <col min="11281" max="11281" width="14" style="2" bestFit="1" customWidth="1"/>
    <col min="11282" max="11282" width="9.140625" style="2"/>
    <col min="11283" max="11284" width="10.140625" style="2" bestFit="1" customWidth="1"/>
    <col min="11285" max="11285" width="9.140625" style="2"/>
    <col min="11286" max="11286" width="10.140625" style="2" bestFit="1" customWidth="1"/>
    <col min="11287" max="11520" width="9.140625" style="2"/>
    <col min="11521" max="11521" width="21.28515625" style="2" customWidth="1"/>
    <col min="11522" max="11522" width="6.28515625" style="2" customWidth="1"/>
    <col min="11523" max="11523" width="31.85546875" style="2" customWidth="1"/>
    <col min="11524" max="11524" width="9.5703125" style="2" customWidth="1"/>
    <col min="11525" max="11525" width="12.5703125" style="2" customWidth="1"/>
    <col min="11526" max="11526" width="11.42578125" style="2" customWidth="1"/>
    <col min="11527" max="11527" width="10.140625" style="2" customWidth="1"/>
    <col min="11528" max="11528" width="12" style="2" customWidth="1"/>
    <col min="11529" max="11529" width="14.140625" style="2" customWidth="1"/>
    <col min="11530" max="11530" width="11.7109375" style="2" customWidth="1"/>
    <col min="11531" max="11531" width="14.42578125" style="2" customWidth="1"/>
    <col min="11532" max="11532" width="15.28515625" style="2" customWidth="1"/>
    <col min="11533" max="11533" width="13.5703125" style="2" customWidth="1"/>
    <col min="11534" max="11534" width="15.28515625" style="2" customWidth="1"/>
    <col min="11535" max="11535" width="12.42578125" style="2" customWidth="1"/>
    <col min="11536" max="11536" width="29.42578125" style="2" customWidth="1"/>
    <col min="11537" max="11537" width="14" style="2" bestFit="1" customWidth="1"/>
    <col min="11538" max="11538" width="9.140625" style="2"/>
    <col min="11539" max="11540" width="10.140625" style="2" bestFit="1" customWidth="1"/>
    <col min="11541" max="11541" width="9.140625" style="2"/>
    <col min="11542" max="11542" width="10.140625" style="2" bestFit="1" customWidth="1"/>
    <col min="11543" max="11776" width="9.140625" style="2"/>
    <col min="11777" max="11777" width="21.28515625" style="2" customWidth="1"/>
    <col min="11778" max="11778" width="6.28515625" style="2" customWidth="1"/>
    <col min="11779" max="11779" width="31.85546875" style="2" customWidth="1"/>
    <col min="11780" max="11780" width="9.5703125" style="2" customWidth="1"/>
    <col min="11781" max="11781" width="12.5703125" style="2" customWidth="1"/>
    <col min="11782" max="11782" width="11.42578125" style="2" customWidth="1"/>
    <col min="11783" max="11783" width="10.140625" style="2" customWidth="1"/>
    <col min="11784" max="11784" width="12" style="2" customWidth="1"/>
    <col min="11785" max="11785" width="14.140625" style="2" customWidth="1"/>
    <col min="11786" max="11786" width="11.7109375" style="2" customWidth="1"/>
    <col min="11787" max="11787" width="14.42578125" style="2" customWidth="1"/>
    <col min="11788" max="11788" width="15.28515625" style="2" customWidth="1"/>
    <col min="11789" max="11789" width="13.5703125" style="2" customWidth="1"/>
    <col min="11790" max="11790" width="15.28515625" style="2" customWidth="1"/>
    <col min="11791" max="11791" width="12.42578125" style="2" customWidth="1"/>
    <col min="11792" max="11792" width="29.42578125" style="2" customWidth="1"/>
    <col min="11793" max="11793" width="14" style="2" bestFit="1" customWidth="1"/>
    <col min="11794" max="11794" width="9.140625" style="2"/>
    <col min="11795" max="11796" width="10.140625" style="2" bestFit="1" customWidth="1"/>
    <col min="11797" max="11797" width="9.140625" style="2"/>
    <col min="11798" max="11798" width="10.140625" style="2" bestFit="1" customWidth="1"/>
    <col min="11799" max="12032" width="9.140625" style="2"/>
    <col min="12033" max="12033" width="21.28515625" style="2" customWidth="1"/>
    <col min="12034" max="12034" width="6.28515625" style="2" customWidth="1"/>
    <col min="12035" max="12035" width="31.85546875" style="2" customWidth="1"/>
    <col min="12036" max="12036" width="9.5703125" style="2" customWidth="1"/>
    <col min="12037" max="12037" width="12.5703125" style="2" customWidth="1"/>
    <col min="12038" max="12038" width="11.42578125" style="2" customWidth="1"/>
    <col min="12039" max="12039" width="10.140625" style="2" customWidth="1"/>
    <col min="12040" max="12040" width="12" style="2" customWidth="1"/>
    <col min="12041" max="12041" width="14.140625" style="2" customWidth="1"/>
    <col min="12042" max="12042" width="11.7109375" style="2" customWidth="1"/>
    <col min="12043" max="12043" width="14.42578125" style="2" customWidth="1"/>
    <col min="12044" max="12044" width="15.28515625" style="2" customWidth="1"/>
    <col min="12045" max="12045" width="13.5703125" style="2" customWidth="1"/>
    <col min="12046" max="12046" width="15.28515625" style="2" customWidth="1"/>
    <col min="12047" max="12047" width="12.42578125" style="2" customWidth="1"/>
    <col min="12048" max="12048" width="29.42578125" style="2" customWidth="1"/>
    <col min="12049" max="12049" width="14" style="2" bestFit="1" customWidth="1"/>
    <col min="12050" max="12050" width="9.140625" style="2"/>
    <col min="12051" max="12052" width="10.140625" style="2" bestFit="1" customWidth="1"/>
    <col min="12053" max="12053" width="9.140625" style="2"/>
    <col min="12054" max="12054" width="10.140625" style="2" bestFit="1" customWidth="1"/>
    <col min="12055" max="12288" width="9.140625" style="2"/>
    <col min="12289" max="12289" width="21.28515625" style="2" customWidth="1"/>
    <col min="12290" max="12290" width="6.28515625" style="2" customWidth="1"/>
    <col min="12291" max="12291" width="31.85546875" style="2" customWidth="1"/>
    <col min="12292" max="12292" width="9.5703125" style="2" customWidth="1"/>
    <col min="12293" max="12293" width="12.5703125" style="2" customWidth="1"/>
    <col min="12294" max="12294" width="11.42578125" style="2" customWidth="1"/>
    <col min="12295" max="12295" width="10.140625" style="2" customWidth="1"/>
    <col min="12296" max="12296" width="12" style="2" customWidth="1"/>
    <col min="12297" max="12297" width="14.140625" style="2" customWidth="1"/>
    <col min="12298" max="12298" width="11.7109375" style="2" customWidth="1"/>
    <col min="12299" max="12299" width="14.42578125" style="2" customWidth="1"/>
    <col min="12300" max="12300" width="15.28515625" style="2" customWidth="1"/>
    <col min="12301" max="12301" width="13.5703125" style="2" customWidth="1"/>
    <col min="12302" max="12302" width="15.28515625" style="2" customWidth="1"/>
    <col min="12303" max="12303" width="12.42578125" style="2" customWidth="1"/>
    <col min="12304" max="12304" width="29.42578125" style="2" customWidth="1"/>
    <col min="12305" max="12305" width="14" style="2" bestFit="1" customWidth="1"/>
    <col min="12306" max="12306" width="9.140625" style="2"/>
    <col min="12307" max="12308" width="10.140625" style="2" bestFit="1" customWidth="1"/>
    <col min="12309" max="12309" width="9.140625" style="2"/>
    <col min="12310" max="12310" width="10.140625" style="2" bestFit="1" customWidth="1"/>
    <col min="12311" max="12544" width="9.140625" style="2"/>
    <col min="12545" max="12545" width="21.28515625" style="2" customWidth="1"/>
    <col min="12546" max="12546" width="6.28515625" style="2" customWidth="1"/>
    <col min="12547" max="12547" width="31.85546875" style="2" customWidth="1"/>
    <col min="12548" max="12548" width="9.5703125" style="2" customWidth="1"/>
    <col min="12549" max="12549" width="12.5703125" style="2" customWidth="1"/>
    <col min="12550" max="12550" width="11.42578125" style="2" customWidth="1"/>
    <col min="12551" max="12551" width="10.140625" style="2" customWidth="1"/>
    <col min="12552" max="12552" width="12" style="2" customWidth="1"/>
    <col min="12553" max="12553" width="14.140625" style="2" customWidth="1"/>
    <col min="12554" max="12554" width="11.7109375" style="2" customWidth="1"/>
    <col min="12555" max="12555" width="14.42578125" style="2" customWidth="1"/>
    <col min="12556" max="12556" width="15.28515625" style="2" customWidth="1"/>
    <col min="12557" max="12557" width="13.5703125" style="2" customWidth="1"/>
    <col min="12558" max="12558" width="15.28515625" style="2" customWidth="1"/>
    <col min="12559" max="12559" width="12.42578125" style="2" customWidth="1"/>
    <col min="12560" max="12560" width="29.42578125" style="2" customWidth="1"/>
    <col min="12561" max="12561" width="14" style="2" bestFit="1" customWidth="1"/>
    <col min="12562" max="12562" width="9.140625" style="2"/>
    <col min="12563" max="12564" width="10.140625" style="2" bestFit="1" customWidth="1"/>
    <col min="12565" max="12565" width="9.140625" style="2"/>
    <col min="12566" max="12566" width="10.140625" style="2" bestFit="1" customWidth="1"/>
    <col min="12567" max="12800" width="9.140625" style="2"/>
    <col min="12801" max="12801" width="21.28515625" style="2" customWidth="1"/>
    <col min="12802" max="12802" width="6.28515625" style="2" customWidth="1"/>
    <col min="12803" max="12803" width="31.85546875" style="2" customWidth="1"/>
    <col min="12804" max="12804" width="9.5703125" style="2" customWidth="1"/>
    <col min="12805" max="12805" width="12.5703125" style="2" customWidth="1"/>
    <col min="12806" max="12806" width="11.42578125" style="2" customWidth="1"/>
    <col min="12807" max="12807" width="10.140625" style="2" customWidth="1"/>
    <col min="12808" max="12808" width="12" style="2" customWidth="1"/>
    <col min="12809" max="12809" width="14.140625" style="2" customWidth="1"/>
    <col min="12810" max="12810" width="11.7109375" style="2" customWidth="1"/>
    <col min="12811" max="12811" width="14.42578125" style="2" customWidth="1"/>
    <col min="12812" max="12812" width="15.28515625" style="2" customWidth="1"/>
    <col min="12813" max="12813" width="13.5703125" style="2" customWidth="1"/>
    <col min="12814" max="12814" width="15.28515625" style="2" customWidth="1"/>
    <col min="12815" max="12815" width="12.42578125" style="2" customWidth="1"/>
    <col min="12816" max="12816" width="29.42578125" style="2" customWidth="1"/>
    <col min="12817" max="12817" width="14" style="2" bestFit="1" customWidth="1"/>
    <col min="12818" max="12818" width="9.140625" style="2"/>
    <col min="12819" max="12820" width="10.140625" style="2" bestFit="1" customWidth="1"/>
    <col min="12821" max="12821" width="9.140625" style="2"/>
    <col min="12822" max="12822" width="10.140625" style="2" bestFit="1" customWidth="1"/>
    <col min="12823" max="13056" width="9.140625" style="2"/>
    <col min="13057" max="13057" width="21.28515625" style="2" customWidth="1"/>
    <col min="13058" max="13058" width="6.28515625" style="2" customWidth="1"/>
    <col min="13059" max="13059" width="31.85546875" style="2" customWidth="1"/>
    <col min="13060" max="13060" width="9.5703125" style="2" customWidth="1"/>
    <col min="13061" max="13061" width="12.5703125" style="2" customWidth="1"/>
    <col min="13062" max="13062" width="11.42578125" style="2" customWidth="1"/>
    <col min="13063" max="13063" width="10.140625" style="2" customWidth="1"/>
    <col min="13064" max="13064" width="12" style="2" customWidth="1"/>
    <col min="13065" max="13065" width="14.140625" style="2" customWidth="1"/>
    <col min="13066" max="13066" width="11.7109375" style="2" customWidth="1"/>
    <col min="13067" max="13067" width="14.42578125" style="2" customWidth="1"/>
    <col min="13068" max="13068" width="15.28515625" style="2" customWidth="1"/>
    <col min="13069" max="13069" width="13.5703125" style="2" customWidth="1"/>
    <col min="13070" max="13070" width="15.28515625" style="2" customWidth="1"/>
    <col min="13071" max="13071" width="12.42578125" style="2" customWidth="1"/>
    <col min="13072" max="13072" width="29.42578125" style="2" customWidth="1"/>
    <col min="13073" max="13073" width="14" style="2" bestFit="1" customWidth="1"/>
    <col min="13074" max="13074" width="9.140625" style="2"/>
    <col min="13075" max="13076" width="10.140625" style="2" bestFit="1" customWidth="1"/>
    <col min="13077" max="13077" width="9.140625" style="2"/>
    <col min="13078" max="13078" width="10.140625" style="2" bestFit="1" customWidth="1"/>
    <col min="13079" max="13312" width="9.140625" style="2"/>
    <col min="13313" max="13313" width="21.28515625" style="2" customWidth="1"/>
    <col min="13314" max="13314" width="6.28515625" style="2" customWidth="1"/>
    <col min="13315" max="13315" width="31.85546875" style="2" customWidth="1"/>
    <col min="13316" max="13316" width="9.5703125" style="2" customWidth="1"/>
    <col min="13317" max="13317" width="12.5703125" style="2" customWidth="1"/>
    <col min="13318" max="13318" width="11.42578125" style="2" customWidth="1"/>
    <col min="13319" max="13319" width="10.140625" style="2" customWidth="1"/>
    <col min="13320" max="13320" width="12" style="2" customWidth="1"/>
    <col min="13321" max="13321" width="14.140625" style="2" customWidth="1"/>
    <col min="13322" max="13322" width="11.7109375" style="2" customWidth="1"/>
    <col min="13323" max="13323" width="14.42578125" style="2" customWidth="1"/>
    <col min="13324" max="13324" width="15.28515625" style="2" customWidth="1"/>
    <col min="13325" max="13325" width="13.5703125" style="2" customWidth="1"/>
    <col min="13326" max="13326" width="15.28515625" style="2" customWidth="1"/>
    <col min="13327" max="13327" width="12.42578125" style="2" customWidth="1"/>
    <col min="13328" max="13328" width="29.42578125" style="2" customWidth="1"/>
    <col min="13329" max="13329" width="14" style="2" bestFit="1" customWidth="1"/>
    <col min="13330" max="13330" width="9.140625" style="2"/>
    <col min="13331" max="13332" width="10.140625" style="2" bestFit="1" customWidth="1"/>
    <col min="13333" max="13333" width="9.140625" style="2"/>
    <col min="13334" max="13334" width="10.140625" style="2" bestFit="1" customWidth="1"/>
    <col min="13335" max="13568" width="9.140625" style="2"/>
    <col min="13569" max="13569" width="21.28515625" style="2" customWidth="1"/>
    <col min="13570" max="13570" width="6.28515625" style="2" customWidth="1"/>
    <col min="13571" max="13571" width="31.85546875" style="2" customWidth="1"/>
    <col min="13572" max="13572" width="9.5703125" style="2" customWidth="1"/>
    <col min="13573" max="13573" width="12.5703125" style="2" customWidth="1"/>
    <col min="13574" max="13574" width="11.42578125" style="2" customWidth="1"/>
    <col min="13575" max="13575" width="10.140625" style="2" customWidth="1"/>
    <col min="13576" max="13576" width="12" style="2" customWidth="1"/>
    <col min="13577" max="13577" width="14.140625" style="2" customWidth="1"/>
    <col min="13578" max="13578" width="11.7109375" style="2" customWidth="1"/>
    <col min="13579" max="13579" width="14.42578125" style="2" customWidth="1"/>
    <col min="13580" max="13580" width="15.28515625" style="2" customWidth="1"/>
    <col min="13581" max="13581" width="13.5703125" style="2" customWidth="1"/>
    <col min="13582" max="13582" width="15.28515625" style="2" customWidth="1"/>
    <col min="13583" max="13583" width="12.42578125" style="2" customWidth="1"/>
    <col min="13584" max="13584" width="29.42578125" style="2" customWidth="1"/>
    <col min="13585" max="13585" width="14" style="2" bestFit="1" customWidth="1"/>
    <col min="13586" max="13586" width="9.140625" style="2"/>
    <col min="13587" max="13588" width="10.140625" style="2" bestFit="1" customWidth="1"/>
    <col min="13589" max="13589" width="9.140625" style="2"/>
    <col min="13590" max="13590" width="10.140625" style="2" bestFit="1" customWidth="1"/>
    <col min="13591" max="13824" width="9.140625" style="2"/>
    <col min="13825" max="13825" width="21.28515625" style="2" customWidth="1"/>
    <col min="13826" max="13826" width="6.28515625" style="2" customWidth="1"/>
    <col min="13827" max="13827" width="31.85546875" style="2" customWidth="1"/>
    <col min="13828" max="13828" width="9.5703125" style="2" customWidth="1"/>
    <col min="13829" max="13829" width="12.5703125" style="2" customWidth="1"/>
    <col min="13830" max="13830" width="11.42578125" style="2" customWidth="1"/>
    <col min="13831" max="13831" width="10.140625" style="2" customWidth="1"/>
    <col min="13832" max="13832" width="12" style="2" customWidth="1"/>
    <col min="13833" max="13833" width="14.140625" style="2" customWidth="1"/>
    <col min="13834" max="13834" width="11.7109375" style="2" customWidth="1"/>
    <col min="13835" max="13835" width="14.42578125" style="2" customWidth="1"/>
    <col min="13836" max="13836" width="15.28515625" style="2" customWidth="1"/>
    <col min="13837" max="13837" width="13.5703125" style="2" customWidth="1"/>
    <col min="13838" max="13838" width="15.28515625" style="2" customWidth="1"/>
    <col min="13839" max="13839" width="12.42578125" style="2" customWidth="1"/>
    <col min="13840" max="13840" width="29.42578125" style="2" customWidth="1"/>
    <col min="13841" max="13841" width="14" style="2" bestFit="1" customWidth="1"/>
    <col min="13842" max="13842" width="9.140625" style="2"/>
    <col min="13843" max="13844" width="10.140625" style="2" bestFit="1" customWidth="1"/>
    <col min="13845" max="13845" width="9.140625" style="2"/>
    <col min="13846" max="13846" width="10.140625" style="2" bestFit="1" customWidth="1"/>
    <col min="13847" max="14080" width="9.140625" style="2"/>
    <col min="14081" max="14081" width="21.28515625" style="2" customWidth="1"/>
    <col min="14082" max="14082" width="6.28515625" style="2" customWidth="1"/>
    <col min="14083" max="14083" width="31.85546875" style="2" customWidth="1"/>
    <col min="14084" max="14084" width="9.5703125" style="2" customWidth="1"/>
    <col min="14085" max="14085" width="12.5703125" style="2" customWidth="1"/>
    <col min="14086" max="14086" width="11.42578125" style="2" customWidth="1"/>
    <col min="14087" max="14087" width="10.140625" style="2" customWidth="1"/>
    <col min="14088" max="14088" width="12" style="2" customWidth="1"/>
    <col min="14089" max="14089" width="14.140625" style="2" customWidth="1"/>
    <col min="14090" max="14090" width="11.7109375" style="2" customWidth="1"/>
    <col min="14091" max="14091" width="14.42578125" style="2" customWidth="1"/>
    <col min="14092" max="14092" width="15.28515625" style="2" customWidth="1"/>
    <col min="14093" max="14093" width="13.5703125" style="2" customWidth="1"/>
    <col min="14094" max="14094" width="15.28515625" style="2" customWidth="1"/>
    <col min="14095" max="14095" width="12.42578125" style="2" customWidth="1"/>
    <col min="14096" max="14096" width="29.42578125" style="2" customWidth="1"/>
    <col min="14097" max="14097" width="14" style="2" bestFit="1" customWidth="1"/>
    <col min="14098" max="14098" width="9.140625" style="2"/>
    <col min="14099" max="14100" width="10.140625" style="2" bestFit="1" customWidth="1"/>
    <col min="14101" max="14101" width="9.140625" style="2"/>
    <col min="14102" max="14102" width="10.140625" style="2" bestFit="1" customWidth="1"/>
    <col min="14103" max="14336" width="9.140625" style="2"/>
    <col min="14337" max="14337" width="21.28515625" style="2" customWidth="1"/>
    <col min="14338" max="14338" width="6.28515625" style="2" customWidth="1"/>
    <col min="14339" max="14339" width="31.85546875" style="2" customWidth="1"/>
    <col min="14340" max="14340" width="9.5703125" style="2" customWidth="1"/>
    <col min="14341" max="14341" width="12.5703125" style="2" customWidth="1"/>
    <col min="14342" max="14342" width="11.42578125" style="2" customWidth="1"/>
    <col min="14343" max="14343" width="10.140625" style="2" customWidth="1"/>
    <col min="14344" max="14344" width="12" style="2" customWidth="1"/>
    <col min="14345" max="14345" width="14.140625" style="2" customWidth="1"/>
    <col min="14346" max="14346" width="11.7109375" style="2" customWidth="1"/>
    <col min="14347" max="14347" width="14.42578125" style="2" customWidth="1"/>
    <col min="14348" max="14348" width="15.28515625" style="2" customWidth="1"/>
    <col min="14349" max="14349" width="13.5703125" style="2" customWidth="1"/>
    <col min="14350" max="14350" width="15.28515625" style="2" customWidth="1"/>
    <col min="14351" max="14351" width="12.42578125" style="2" customWidth="1"/>
    <col min="14352" max="14352" width="29.42578125" style="2" customWidth="1"/>
    <col min="14353" max="14353" width="14" style="2" bestFit="1" customWidth="1"/>
    <col min="14354" max="14354" width="9.140625" style="2"/>
    <col min="14355" max="14356" width="10.140625" style="2" bestFit="1" customWidth="1"/>
    <col min="14357" max="14357" width="9.140625" style="2"/>
    <col min="14358" max="14358" width="10.140625" style="2" bestFit="1" customWidth="1"/>
    <col min="14359" max="14592" width="9.140625" style="2"/>
    <col min="14593" max="14593" width="21.28515625" style="2" customWidth="1"/>
    <col min="14594" max="14594" width="6.28515625" style="2" customWidth="1"/>
    <col min="14595" max="14595" width="31.85546875" style="2" customWidth="1"/>
    <col min="14596" max="14596" width="9.5703125" style="2" customWidth="1"/>
    <col min="14597" max="14597" width="12.5703125" style="2" customWidth="1"/>
    <col min="14598" max="14598" width="11.42578125" style="2" customWidth="1"/>
    <col min="14599" max="14599" width="10.140625" style="2" customWidth="1"/>
    <col min="14600" max="14600" width="12" style="2" customWidth="1"/>
    <col min="14601" max="14601" width="14.140625" style="2" customWidth="1"/>
    <col min="14602" max="14602" width="11.7109375" style="2" customWidth="1"/>
    <col min="14603" max="14603" width="14.42578125" style="2" customWidth="1"/>
    <col min="14604" max="14604" width="15.28515625" style="2" customWidth="1"/>
    <col min="14605" max="14605" width="13.5703125" style="2" customWidth="1"/>
    <col min="14606" max="14606" width="15.28515625" style="2" customWidth="1"/>
    <col min="14607" max="14607" width="12.42578125" style="2" customWidth="1"/>
    <col min="14608" max="14608" width="29.42578125" style="2" customWidth="1"/>
    <col min="14609" max="14609" width="14" style="2" bestFit="1" customWidth="1"/>
    <col min="14610" max="14610" width="9.140625" style="2"/>
    <col min="14611" max="14612" width="10.140625" style="2" bestFit="1" customWidth="1"/>
    <col min="14613" max="14613" width="9.140625" style="2"/>
    <col min="14614" max="14614" width="10.140625" style="2" bestFit="1" customWidth="1"/>
    <col min="14615" max="14848" width="9.140625" style="2"/>
    <col min="14849" max="14849" width="21.28515625" style="2" customWidth="1"/>
    <col min="14850" max="14850" width="6.28515625" style="2" customWidth="1"/>
    <col min="14851" max="14851" width="31.85546875" style="2" customWidth="1"/>
    <col min="14852" max="14852" width="9.5703125" style="2" customWidth="1"/>
    <col min="14853" max="14853" width="12.5703125" style="2" customWidth="1"/>
    <col min="14854" max="14854" width="11.42578125" style="2" customWidth="1"/>
    <col min="14855" max="14855" width="10.140625" style="2" customWidth="1"/>
    <col min="14856" max="14856" width="12" style="2" customWidth="1"/>
    <col min="14857" max="14857" width="14.140625" style="2" customWidth="1"/>
    <col min="14858" max="14858" width="11.7109375" style="2" customWidth="1"/>
    <col min="14859" max="14859" width="14.42578125" style="2" customWidth="1"/>
    <col min="14860" max="14860" width="15.28515625" style="2" customWidth="1"/>
    <col min="14861" max="14861" width="13.5703125" style="2" customWidth="1"/>
    <col min="14862" max="14862" width="15.28515625" style="2" customWidth="1"/>
    <col min="14863" max="14863" width="12.42578125" style="2" customWidth="1"/>
    <col min="14864" max="14864" width="29.42578125" style="2" customWidth="1"/>
    <col min="14865" max="14865" width="14" style="2" bestFit="1" customWidth="1"/>
    <col min="14866" max="14866" width="9.140625" style="2"/>
    <col min="14867" max="14868" width="10.140625" style="2" bestFit="1" customWidth="1"/>
    <col min="14869" max="14869" width="9.140625" style="2"/>
    <col min="14870" max="14870" width="10.140625" style="2" bestFit="1" customWidth="1"/>
    <col min="14871" max="15104" width="9.140625" style="2"/>
    <col min="15105" max="15105" width="21.28515625" style="2" customWidth="1"/>
    <col min="15106" max="15106" width="6.28515625" style="2" customWidth="1"/>
    <col min="15107" max="15107" width="31.85546875" style="2" customWidth="1"/>
    <col min="15108" max="15108" width="9.5703125" style="2" customWidth="1"/>
    <col min="15109" max="15109" width="12.5703125" style="2" customWidth="1"/>
    <col min="15110" max="15110" width="11.42578125" style="2" customWidth="1"/>
    <col min="15111" max="15111" width="10.140625" style="2" customWidth="1"/>
    <col min="15112" max="15112" width="12" style="2" customWidth="1"/>
    <col min="15113" max="15113" width="14.140625" style="2" customWidth="1"/>
    <col min="15114" max="15114" width="11.7109375" style="2" customWidth="1"/>
    <col min="15115" max="15115" width="14.42578125" style="2" customWidth="1"/>
    <col min="15116" max="15116" width="15.28515625" style="2" customWidth="1"/>
    <col min="15117" max="15117" width="13.5703125" style="2" customWidth="1"/>
    <col min="15118" max="15118" width="15.28515625" style="2" customWidth="1"/>
    <col min="15119" max="15119" width="12.42578125" style="2" customWidth="1"/>
    <col min="15120" max="15120" width="29.42578125" style="2" customWidth="1"/>
    <col min="15121" max="15121" width="14" style="2" bestFit="1" customWidth="1"/>
    <col min="15122" max="15122" width="9.140625" style="2"/>
    <col min="15123" max="15124" width="10.140625" style="2" bestFit="1" customWidth="1"/>
    <col min="15125" max="15125" width="9.140625" style="2"/>
    <col min="15126" max="15126" width="10.140625" style="2" bestFit="1" customWidth="1"/>
    <col min="15127" max="15360" width="9.140625" style="2"/>
    <col min="15361" max="15361" width="21.28515625" style="2" customWidth="1"/>
    <col min="15362" max="15362" width="6.28515625" style="2" customWidth="1"/>
    <col min="15363" max="15363" width="31.85546875" style="2" customWidth="1"/>
    <col min="15364" max="15364" width="9.5703125" style="2" customWidth="1"/>
    <col min="15365" max="15365" width="12.5703125" style="2" customWidth="1"/>
    <col min="15366" max="15366" width="11.42578125" style="2" customWidth="1"/>
    <col min="15367" max="15367" width="10.140625" style="2" customWidth="1"/>
    <col min="15368" max="15368" width="12" style="2" customWidth="1"/>
    <col min="15369" max="15369" width="14.140625" style="2" customWidth="1"/>
    <col min="15370" max="15370" width="11.7109375" style="2" customWidth="1"/>
    <col min="15371" max="15371" width="14.42578125" style="2" customWidth="1"/>
    <col min="15372" max="15372" width="15.28515625" style="2" customWidth="1"/>
    <col min="15373" max="15373" width="13.5703125" style="2" customWidth="1"/>
    <col min="15374" max="15374" width="15.28515625" style="2" customWidth="1"/>
    <col min="15375" max="15375" width="12.42578125" style="2" customWidth="1"/>
    <col min="15376" max="15376" width="29.42578125" style="2" customWidth="1"/>
    <col min="15377" max="15377" width="14" style="2" bestFit="1" customWidth="1"/>
    <col min="15378" max="15378" width="9.140625" style="2"/>
    <col min="15379" max="15380" width="10.140625" style="2" bestFit="1" customWidth="1"/>
    <col min="15381" max="15381" width="9.140625" style="2"/>
    <col min="15382" max="15382" width="10.140625" style="2" bestFit="1" customWidth="1"/>
    <col min="15383" max="15616" width="9.140625" style="2"/>
    <col min="15617" max="15617" width="21.28515625" style="2" customWidth="1"/>
    <col min="15618" max="15618" width="6.28515625" style="2" customWidth="1"/>
    <col min="15619" max="15619" width="31.85546875" style="2" customWidth="1"/>
    <col min="15620" max="15620" width="9.5703125" style="2" customWidth="1"/>
    <col min="15621" max="15621" width="12.5703125" style="2" customWidth="1"/>
    <col min="15622" max="15622" width="11.42578125" style="2" customWidth="1"/>
    <col min="15623" max="15623" width="10.140625" style="2" customWidth="1"/>
    <col min="15624" max="15624" width="12" style="2" customWidth="1"/>
    <col min="15625" max="15625" width="14.140625" style="2" customWidth="1"/>
    <col min="15626" max="15626" width="11.7109375" style="2" customWidth="1"/>
    <col min="15627" max="15627" width="14.42578125" style="2" customWidth="1"/>
    <col min="15628" max="15628" width="15.28515625" style="2" customWidth="1"/>
    <col min="15629" max="15629" width="13.5703125" style="2" customWidth="1"/>
    <col min="15630" max="15630" width="15.28515625" style="2" customWidth="1"/>
    <col min="15631" max="15631" width="12.42578125" style="2" customWidth="1"/>
    <col min="15632" max="15632" width="29.42578125" style="2" customWidth="1"/>
    <col min="15633" max="15633" width="14" style="2" bestFit="1" customWidth="1"/>
    <col min="15634" max="15634" width="9.140625" style="2"/>
    <col min="15635" max="15636" width="10.140625" style="2" bestFit="1" customWidth="1"/>
    <col min="15637" max="15637" width="9.140625" style="2"/>
    <col min="15638" max="15638" width="10.140625" style="2" bestFit="1" customWidth="1"/>
    <col min="15639" max="15872" width="9.140625" style="2"/>
    <col min="15873" max="15873" width="21.28515625" style="2" customWidth="1"/>
    <col min="15874" max="15874" width="6.28515625" style="2" customWidth="1"/>
    <col min="15875" max="15875" width="31.85546875" style="2" customWidth="1"/>
    <col min="15876" max="15876" width="9.5703125" style="2" customWidth="1"/>
    <col min="15877" max="15877" width="12.5703125" style="2" customWidth="1"/>
    <col min="15878" max="15878" width="11.42578125" style="2" customWidth="1"/>
    <col min="15879" max="15879" width="10.140625" style="2" customWidth="1"/>
    <col min="15880" max="15880" width="12" style="2" customWidth="1"/>
    <col min="15881" max="15881" width="14.140625" style="2" customWidth="1"/>
    <col min="15882" max="15882" width="11.7109375" style="2" customWidth="1"/>
    <col min="15883" max="15883" width="14.42578125" style="2" customWidth="1"/>
    <col min="15884" max="15884" width="15.28515625" style="2" customWidth="1"/>
    <col min="15885" max="15885" width="13.5703125" style="2" customWidth="1"/>
    <col min="15886" max="15886" width="15.28515625" style="2" customWidth="1"/>
    <col min="15887" max="15887" width="12.42578125" style="2" customWidth="1"/>
    <col min="15888" max="15888" width="29.42578125" style="2" customWidth="1"/>
    <col min="15889" max="15889" width="14" style="2" bestFit="1" customWidth="1"/>
    <col min="15890" max="15890" width="9.140625" style="2"/>
    <col min="15891" max="15892" width="10.140625" style="2" bestFit="1" customWidth="1"/>
    <col min="15893" max="15893" width="9.140625" style="2"/>
    <col min="15894" max="15894" width="10.140625" style="2" bestFit="1" customWidth="1"/>
    <col min="15895" max="16128" width="9.140625" style="2"/>
    <col min="16129" max="16129" width="21.28515625" style="2" customWidth="1"/>
    <col min="16130" max="16130" width="6.28515625" style="2" customWidth="1"/>
    <col min="16131" max="16131" width="31.85546875" style="2" customWidth="1"/>
    <col min="16132" max="16132" width="9.5703125" style="2" customWidth="1"/>
    <col min="16133" max="16133" width="12.5703125" style="2" customWidth="1"/>
    <col min="16134" max="16134" width="11.42578125" style="2" customWidth="1"/>
    <col min="16135" max="16135" width="10.140625" style="2" customWidth="1"/>
    <col min="16136" max="16136" width="12" style="2" customWidth="1"/>
    <col min="16137" max="16137" width="14.140625" style="2" customWidth="1"/>
    <col min="16138" max="16138" width="11.7109375" style="2" customWidth="1"/>
    <col min="16139" max="16139" width="14.42578125" style="2" customWidth="1"/>
    <col min="16140" max="16140" width="15.28515625" style="2" customWidth="1"/>
    <col min="16141" max="16141" width="13.5703125" style="2" customWidth="1"/>
    <col min="16142" max="16142" width="15.28515625" style="2" customWidth="1"/>
    <col min="16143" max="16143" width="12.42578125" style="2" customWidth="1"/>
    <col min="16144" max="16144" width="29.42578125" style="2" customWidth="1"/>
    <col min="16145" max="16145" width="14" style="2" bestFit="1" customWidth="1"/>
    <col min="16146" max="16146" width="9.140625" style="2"/>
    <col min="16147" max="16148" width="10.140625" style="2" bestFit="1" customWidth="1"/>
    <col min="16149" max="16149" width="9.140625" style="2"/>
    <col min="16150" max="16150" width="10.140625" style="2" bestFit="1" customWidth="1"/>
    <col min="16151" max="16384" width="9.140625" style="2"/>
  </cols>
  <sheetData>
    <row r="1" spans="1:16" ht="15" customHeight="1" x14ac:dyDescent="0.25">
      <c r="A1" s="579" t="s">
        <v>0</v>
      </c>
      <c r="B1" s="579" t="s">
        <v>1</v>
      </c>
      <c r="C1" s="610" t="s">
        <v>2</v>
      </c>
      <c r="D1" s="579" t="s">
        <v>3</v>
      </c>
      <c r="E1" s="579" t="s">
        <v>4</v>
      </c>
      <c r="F1" s="580" t="s">
        <v>75</v>
      </c>
      <c r="G1" s="580"/>
      <c r="H1" s="580"/>
      <c r="I1" s="580"/>
      <c r="J1" s="580"/>
      <c r="K1" s="580"/>
      <c r="L1" s="579" t="s">
        <v>6</v>
      </c>
      <c r="M1" s="579"/>
      <c r="O1" s="2"/>
      <c r="P1" s="2"/>
    </row>
    <row r="2" spans="1:16" ht="15" customHeight="1" x14ac:dyDescent="0.25">
      <c r="A2" s="579"/>
      <c r="B2" s="579"/>
      <c r="C2" s="664"/>
      <c r="D2" s="579"/>
      <c r="E2" s="579"/>
      <c r="F2" s="580" t="s">
        <v>7</v>
      </c>
      <c r="G2" s="580" t="s">
        <v>8</v>
      </c>
      <c r="H2" s="580"/>
      <c r="I2" s="580"/>
      <c r="J2" s="580"/>
      <c r="K2" s="580"/>
      <c r="L2" s="579"/>
      <c r="M2" s="579"/>
      <c r="O2" s="2"/>
      <c r="P2" s="2"/>
    </row>
    <row r="3" spans="1:16" x14ac:dyDescent="0.25">
      <c r="A3" s="579"/>
      <c r="B3" s="579"/>
      <c r="C3" s="664"/>
      <c r="D3" s="579"/>
      <c r="E3" s="579"/>
      <c r="F3" s="580"/>
      <c r="G3" s="580" t="s">
        <v>9</v>
      </c>
      <c r="H3" s="580" t="s">
        <v>10</v>
      </c>
      <c r="I3" s="580"/>
      <c r="J3" s="580" t="s">
        <v>11</v>
      </c>
      <c r="K3" s="580" t="s">
        <v>12</v>
      </c>
      <c r="L3" s="579" t="s">
        <v>13</v>
      </c>
      <c r="M3" s="579" t="s">
        <v>14</v>
      </c>
      <c r="O3" s="2"/>
      <c r="P3" s="2"/>
    </row>
    <row r="4" spans="1:16" ht="76.5" customHeight="1" x14ac:dyDescent="0.25">
      <c r="A4" s="579"/>
      <c r="B4" s="579"/>
      <c r="C4" s="665"/>
      <c r="D4" s="579"/>
      <c r="E4" s="579"/>
      <c r="F4" s="580"/>
      <c r="G4" s="580"/>
      <c r="H4" s="218" t="s">
        <v>388</v>
      </c>
      <c r="I4" s="58" t="s">
        <v>76</v>
      </c>
      <c r="J4" s="580"/>
      <c r="K4" s="580"/>
      <c r="L4" s="579"/>
      <c r="M4" s="579"/>
      <c r="O4" s="2"/>
      <c r="P4" s="2"/>
    </row>
    <row r="5" spans="1:16" s="6" customForma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1"/>
    </row>
    <row r="6" spans="1:16" s="15" customFormat="1" ht="15" customHeight="1" x14ac:dyDescent="0.25">
      <c r="A6" s="661" t="s">
        <v>228</v>
      </c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14"/>
    </row>
    <row r="7" spans="1:16" s="15" customFormat="1" ht="15.75" x14ac:dyDescent="0.25">
      <c r="A7" s="662" t="s">
        <v>389</v>
      </c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14"/>
    </row>
    <row r="8" spans="1:16" s="15" customFormat="1" ht="49.5" customHeight="1" x14ac:dyDescent="0.25">
      <c r="A8" s="51" t="s">
        <v>390</v>
      </c>
      <c r="B8" s="80" t="s">
        <v>38</v>
      </c>
      <c r="C8" s="219" t="s">
        <v>391</v>
      </c>
      <c r="D8" s="112">
        <v>2022</v>
      </c>
      <c r="E8" s="220" t="s">
        <v>392</v>
      </c>
      <c r="F8" s="221">
        <f>SUM(G8:K8)</f>
        <v>763.8</v>
      </c>
      <c r="G8" s="221"/>
      <c r="H8" s="221"/>
      <c r="I8" s="221">
        <v>763.8</v>
      </c>
      <c r="J8" s="221"/>
      <c r="K8" s="221"/>
      <c r="L8" s="37" t="s">
        <v>68</v>
      </c>
      <c r="M8" s="112">
        <v>200</v>
      </c>
      <c r="N8" s="14"/>
    </row>
    <row r="9" spans="1:16" s="15" customFormat="1" ht="48" customHeight="1" x14ac:dyDescent="0.25">
      <c r="A9" s="222"/>
      <c r="B9" s="70" t="s">
        <v>158</v>
      </c>
      <c r="C9" s="223" t="s">
        <v>393</v>
      </c>
      <c r="D9" s="4">
        <v>2022</v>
      </c>
      <c r="E9" s="224" t="s">
        <v>392</v>
      </c>
      <c r="F9" s="221">
        <f t="shared" ref="F9:F15" si="0">SUM(G9:K9)</f>
        <v>648</v>
      </c>
      <c r="G9" s="121"/>
      <c r="H9" s="121"/>
      <c r="I9" s="121">
        <v>648</v>
      </c>
      <c r="J9" s="121"/>
      <c r="K9" s="121"/>
      <c r="L9" s="4" t="s">
        <v>394</v>
      </c>
      <c r="M9" s="4">
        <v>45</v>
      </c>
      <c r="N9" s="14"/>
    </row>
    <row r="10" spans="1:16" s="15" customFormat="1" ht="78.75" customHeight="1" x14ac:dyDescent="0.25">
      <c r="A10" s="222"/>
      <c r="B10" s="70" t="s">
        <v>162</v>
      </c>
      <c r="C10" s="223" t="s">
        <v>395</v>
      </c>
      <c r="D10" s="4">
        <v>2022</v>
      </c>
      <c r="E10" s="224" t="s">
        <v>392</v>
      </c>
      <c r="F10" s="221">
        <f t="shared" si="0"/>
        <v>278</v>
      </c>
      <c r="G10" s="121"/>
      <c r="H10" s="121"/>
      <c r="I10" s="121">
        <v>278</v>
      </c>
      <c r="J10" s="121"/>
      <c r="K10" s="121"/>
      <c r="L10" s="4" t="s">
        <v>396</v>
      </c>
      <c r="M10" s="4">
        <v>115</v>
      </c>
      <c r="N10" s="14"/>
    </row>
    <row r="11" spans="1:16" s="15" customFormat="1" ht="80.25" customHeight="1" x14ac:dyDescent="0.25">
      <c r="A11" s="222"/>
      <c r="B11" s="70">
        <v>4</v>
      </c>
      <c r="C11" s="223" t="s">
        <v>397</v>
      </c>
      <c r="D11" s="4">
        <v>2022</v>
      </c>
      <c r="E11" s="224" t="s">
        <v>392</v>
      </c>
      <c r="F11" s="221">
        <f t="shared" si="0"/>
        <v>221</v>
      </c>
      <c r="G11" s="121"/>
      <c r="H11" s="121"/>
      <c r="I11" s="121">
        <v>221</v>
      </c>
      <c r="J11" s="121"/>
      <c r="K11" s="121"/>
      <c r="L11" s="4" t="s">
        <v>398</v>
      </c>
      <c r="M11" s="4">
        <v>30</v>
      </c>
      <c r="N11" s="14"/>
    </row>
    <row r="12" spans="1:16" s="446" customFormat="1" ht="45" customHeight="1" x14ac:dyDescent="0.25">
      <c r="A12" s="440"/>
      <c r="B12" s="66">
        <v>5</v>
      </c>
      <c r="C12" s="441" t="s">
        <v>399</v>
      </c>
      <c r="D12" s="65">
        <v>2022</v>
      </c>
      <c r="E12" s="442" t="s">
        <v>392</v>
      </c>
      <c r="F12" s="443">
        <f t="shared" si="0"/>
        <v>0</v>
      </c>
      <c r="G12" s="444"/>
      <c r="H12" s="444"/>
      <c r="I12" s="444"/>
      <c r="J12" s="444"/>
      <c r="K12" s="444"/>
      <c r="L12" s="65" t="s">
        <v>400</v>
      </c>
      <c r="M12" s="65">
        <v>1</v>
      </c>
      <c r="N12" s="445"/>
    </row>
    <row r="13" spans="1:16" s="15" customFormat="1" ht="69" customHeight="1" x14ac:dyDescent="0.25">
      <c r="A13" s="222"/>
      <c r="B13" s="4">
        <v>6</v>
      </c>
      <c r="C13" s="223" t="s">
        <v>401</v>
      </c>
      <c r="D13" s="4">
        <v>2022</v>
      </c>
      <c r="E13" s="224" t="s">
        <v>392</v>
      </c>
      <c r="F13" s="221">
        <f t="shared" si="0"/>
        <v>300</v>
      </c>
      <c r="G13" s="121"/>
      <c r="H13" s="121"/>
      <c r="I13" s="121">
        <v>300</v>
      </c>
      <c r="J13" s="121"/>
      <c r="K13" s="121"/>
      <c r="L13" s="4" t="s">
        <v>400</v>
      </c>
      <c r="M13" s="4">
        <v>2</v>
      </c>
      <c r="N13" s="14"/>
    </row>
    <row r="14" spans="1:16" ht="80.25" customHeight="1" x14ac:dyDescent="0.25">
      <c r="A14" s="122"/>
      <c r="B14" s="4">
        <v>7</v>
      </c>
      <c r="C14" s="223" t="s">
        <v>402</v>
      </c>
      <c r="D14" s="4">
        <v>2022</v>
      </c>
      <c r="E14" s="4" t="s">
        <v>403</v>
      </c>
      <c r="F14" s="221">
        <f t="shared" si="0"/>
        <v>394.2</v>
      </c>
      <c r="G14" s="4"/>
      <c r="H14" s="121"/>
      <c r="I14" s="121">
        <v>394.2</v>
      </c>
      <c r="J14" s="121"/>
      <c r="K14" s="121"/>
      <c r="L14" s="4" t="s">
        <v>400</v>
      </c>
      <c r="M14" s="4">
        <v>1</v>
      </c>
    </row>
    <row r="15" spans="1:16" ht="15.75" x14ac:dyDescent="0.25">
      <c r="A15" s="112"/>
      <c r="B15" s="10">
        <v>7</v>
      </c>
      <c r="C15" s="225" t="s">
        <v>404</v>
      </c>
      <c r="D15" s="4"/>
      <c r="E15" s="8"/>
      <c r="F15" s="226">
        <f t="shared" si="0"/>
        <v>2605</v>
      </c>
      <c r="G15" s="10"/>
      <c r="H15" s="71"/>
      <c r="I15" s="96">
        <f>SUM(I8:I14)</f>
        <v>2605</v>
      </c>
      <c r="J15" s="71"/>
      <c r="K15" s="71"/>
      <c r="L15" s="121"/>
      <c r="M15" s="121"/>
    </row>
  </sheetData>
  <sheetProtection formatColumns="0" selectLockedCells="1" selectUnlockedCells="1"/>
  <mergeCells count="17">
    <mergeCell ref="C1:C4"/>
    <mergeCell ref="D1:D4"/>
    <mergeCell ref="E1:E4"/>
    <mergeCell ref="F1:K1"/>
    <mergeCell ref="A6:M6"/>
    <mergeCell ref="A7:M7"/>
    <mergeCell ref="L1:M2"/>
    <mergeCell ref="F2:F4"/>
    <mergeCell ref="G2:K2"/>
    <mergeCell ref="G3:G4"/>
    <mergeCell ref="H3:I3"/>
    <mergeCell ref="J3:J4"/>
    <mergeCell ref="K3:K4"/>
    <mergeCell ref="L3:L4"/>
    <mergeCell ref="M3:M4"/>
    <mergeCell ref="A1:A4"/>
    <mergeCell ref="B1:B4"/>
  </mergeCells>
  <printOptions horizontalCentered="1"/>
  <pageMargins left="0.23622047244094491" right="0.23622047244094491" top="0.35433070866141736" bottom="0.15748031496062992" header="0" footer="0"/>
  <pageSetup paperSize="9" scale="77" firstPageNumber="25" fitToHeight="0" orientation="landscape" r:id="rId1"/>
  <headerFooter differentFirst="1">
    <oddFooter>&amp;C&amp;"Times New Roman,обычный"&amp;12&amp;P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20"/>
  <sheetViews>
    <sheetView view="pageBreakPreview" topLeftCell="A17" zoomScaleNormal="82" zoomScaleSheetLayoutView="100" workbookViewId="0">
      <selection activeCell="D17" sqref="D17"/>
    </sheetView>
  </sheetViews>
  <sheetFormatPr defaultColWidth="9.140625" defaultRowHeight="15" x14ac:dyDescent="0.25"/>
  <cols>
    <col min="1" max="1" width="21.7109375" style="1" customWidth="1"/>
    <col min="2" max="2" width="7.140625" style="6" customWidth="1"/>
    <col min="3" max="3" width="30.5703125" style="1" customWidth="1"/>
    <col min="4" max="4" width="10.42578125" style="6" customWidth="1"/>
    <col min="5" max="5" width="20.42578125" style="6" customWidth="1"/>
    <col min="6" max="6" width="13.42578125" style="16" customWidth="1"/>
    <col min="7" max="7" width="11.7109375" style="16" customWidth="1"/>
    <col min="8" max="8" width="12.7109375" style="16" customWidth="1"/>
    <col min="9" max="9" width="17.140625" style="16" customWidth="1"/>
    <col min="10" max="10" width="13.85546875" style="16" customWidth="1"/>
    <col min="11" max="11" width="10.5703125" style="16" customWidth="1"/>
    <col min="12" max="12" width="15.28515625" style="1" customWidth="1"/>
    <col min="13" max="13" width="12.42578125" style="6" customWidth="1"/>
    <col min="14" max="14" width="14" style="2" bestFit="1" customWidth="1"/>
    <col min="15" max="15" width="9.140625" style="2"/>
    <col min="16" max="17" width="10.140625" style="2" bestFit="1" customWidth="1"/>
    <col min="18" max="18" width="9.140625" style="2"/>
    <col min="19" max="19" width="10.140625" style="2" bestFit="1" customWidth="1"/>
    <col min="20" max="16384" width="9.140625" style="2"/>
  </cols>
  <sheetData>
    <row r="1" spans="1:16" ht="15" customHeight="1" x14ac:dyDescent="0.25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</row>
    <row r="2" spans="1:16" ht="15" customHeight="1" x14ac:dyDescent="0.25">
      <c r="A2" s="590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17"/>
      <c r="O2" s="17"/>
      <c r="P2" s="17"/>
    </row>
    <row r="3" spans="1:16" ht="15" customHeight="1" x14ac:dyDescent="0.25">
      <c r="A3" s="610" t="s">
        <v>0</v>
      </c>
      <c r="B3" s="610" t="s">
        <v>1</v>
      </c>
      <c r="C3" s="610" t="s">
        <v>2</v>
      </c>
      <c r="D3" s="610" t="s">
        <v>3</v>
      </c>
      <c r="E3" s="610" t="s">
        <v>4</v>
      </c>
      <c r="F3" s="666" t="s">
        <v>75</v>
      </c>
      <c r="G3" s="667"/>
      <c r="H3" s="667"/>
      <c r="I3" s="667"/>
      <c r="J3" s="667"/>
      <c r="K3" s="668"/>
      <c r="L3" s="669" t="s">
        <v>6</v>
      </c>
      <c r="M3" s="670"/>
    </row>
    <row r="4" spans="1:16" ht="15" customHeight="1" x14ac:dyDescent="0.25">
      <c r="A4" s="664"/>
      <c r="B4" s="664"/>
      <c r="C4" s="664"/>
      <c r="D4" s="664"/>
      <c r="E4" s="664"/>
      <c r="F4" s="673" t="s">
        <v>7</v>
      </c>
      <c r="G4" s="666" t="s">
        <v>8</v>
      </c>
      <c r="H4" s="667"/>
      <c r="I4" s="667"/>
      <c r="J4" s="667"/>
      <c r="K4" s="668"/>
      <c r="L4" s="671"/>
      <c r="M4" s="672"/>
    </row>
    <row r="5" spans="1:16" ht="15" customHeight="1" x14ac:dyDescent="0.25">
      <c r="A5" s="664"/>
      <c r="B5" s="664"/>
      <c r="C5" s="664"/>
      <c r="D5" s="664"/>
      <c r="E5" s="664"/>
      <c r="F5" s="674"/>
      <c r="G5" s="673" t="s">
        <v>9</v>
      </c>
      <c r="H5" s="666" t="s">
        <v>10</v>
      </c>
      <c r="I5" s="668"/>
      <c r="J5" s="673" t="s">
        <v>11</v>
      </c>
      <c r="K5" s="673" t="s">
        <v>12</v>
      </c>
      <c r="L5" s="610" t="s">
        <v>13</v>
      </c>
      <c r="M5" s="610" t="s">
        <v>14</v>
      </c>
    </row>
    <row r="6" spans="1:16" ht="64.5" customHeight="1" x14ac:dyDescent="0.25">
      <c r="A6" s="665"/>
      <c r="B6" s="665"/>
      <c r="C6" s="665"/>
      <c r="D6" s="665"/>
      <c r="E6" s="665"/>
      <c r="F6" s="675"/>
      <c r="G6" s="675"/>
      <c r="H6" s="3" t="s">
        <v>15</v>
      </c>
      <c r="I6" s="3" t="s">
        <v>76</v>
      </c>
      <c r="J6" s="675"/>
      <c r="K6" s="675"/>
      <c r="L6" s="665"/>
      <c r="M6" s="665"/>
    </row>
    <row r="7" spans="1:16" s="6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6" ht="15" customHeight="1" x14ac:dyDescent="0.25">
      <c r="A8" s="581" t="s">
        <v>228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3"/>
    </row>
    <row r="9" spans="1:16" ht="15" customHeight="1" x14ac:dyDescent="0.25">
      <c r="A9" s="593" t="s">
        <v>405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6"/>
    </row>
    <row r="10" spans="1:16" s="232" customFormat="1" ht="110.25" customHeight="1" x14ac:dyDescent="0.25">
      <c r="A10" s="591" t="s">
        <v>406</v>
      </c>
      <c r="B10" s="66">
        <v>1</v>
      </c>
      <c r="C10" s="447" t="s">
        <v>407</v>
      </c>
      <c r="D10" s="65">
        <v>2022</v>
      </c>
      <c r="E10" s="65" t="s">
        <v>408</v>
      </c>
      <c r="F10" s="230">
        <f>SUM(G10:K10)</f>
        <v>5</v>
      </c>
      <c r="G10" s="230"/>
      <c r="H10" s="230"/>
      <c r="I10" s="230"/>
      <c r="J10" s="230"/>
      <c r="K10" s="230">
        <v>5</v>
      </c>
      <c r="L10" s="281" t="s">
        <v>409</v>
      </c>
      <c r="M10" s="65" t="s">
        <v>410</v>
      </c>
    </row>
    <row r="11" spans="1:16" ht="46.5" customHeight="1" x14ac:dyDescent="0.25">
      <c r="A11" s="592"/>
      <c r="B11" s="70">
        <v>2</v>
      </c>
      <c r="C11" s="227" t="s">
        <v>411</v>
      </c>
      <c r="D11" s="4">
        <v>2022</v>
      </c>
      <c r="E11" s="4" t="s">
        <v>408</v>
      </c>
      <c r="F11" s="9">
        <f t="shared" ref="F11:F19" si="0">SUM(G11:K11)</f>
        <v>3350</v>
      </c>
      <c r="G11" s="9"/>
      <c r="H11" s="9"/>
      <c r="I11" s="9">
        <v>3350</v>
      </c>
      <c r="J11" s="9"/>
      <c r="K11" s="9"/>
      <c r="L11" s="8" t="s">
        <v>313</v>
      </c>
      <c r="M11" s="4" t="s">
        <v>412</v>
      </c>
    </row>
    <row r="12" spans="1:16" s="232" customFormat="1" ht="51" customHeight="1" x14ac:dyDescent="0.25">
      <c r="A12" s="448"/>
      <c r="B12" s="66">
        <v>3</v>
      </c>
      <c r="C12" s="281" t="s">
        <v>413</v>
      </c>
      <c r="D12" s="65">
        <v>2022</v>
      </c>
      <c r="E12" s="65" t="s">
        <v>408</v>
      </c>
      <c r="F12" s="230">
        <f t="shared" si="0"/>
        <v>5</v>
      </c>
      <c r="G12" s="230"/>
      <c r="H12" s="230"/>
      <c r="I12" s="230"/>
      <c r="J12" s="230"/>
      <c r="K12" s="230">
        <v>5</v>
      </c>
      <c r="L12" s="281" t="s">
        <v>313</v>
      </c>
      <c r="M12" s="65" t="s">
        <v>414</v>
      </c>
    </row>
    <row r="13" spans="1:16" s="232" customFormat="1" ht="53.25" customHeight="1" x14ac:dyDescent="0.25">
      <c r="A13" s="448"/>
      <c r="B13" s="66">
        <v>4</v>
      </c>
      <c r="C13" s="449" t="s">
        <v>415</v>
      </c>
      <c r="D13" s="65">
        <v>2022</v>
      </c>
      <c r="E13" s="65" t="s">
        <v>408</v>
      </c>
      <c r="F13" s="230">
        <f t="shared" si="0"/>
        <v>10</v>
      </c>
      <c r="G13" s="230"/>
      <c r="H13" s="230"/>
      <c r="I13" s="230"/>
      <c r="J13" s="230"/>
      <c r="K13" s="230">
        <v>10</v>
      </c>
      <c r="L13" s="281" t="s">
        <v>313</v>
      </c>
      <c r="M13" s="65" t="s">
        <v>416</v>
      </c>
    </row>
    <row r="14" spans="1:16" s="232" customFormat="1" ht="65.25" customHeight="1" x14ac:dyDescent="0.25">
      <c r="A14" s="335"/>
      <c r="B14" s="66">
        <v>6</v>
      </c>
      <c r="C14" s="281" t="s">
        <v>417</v>
      </c>
      <c r="D14" s="65">
        <v>2022</v>
      </c>
      <c r="E14" s="65" t="s">
        <v>408</v>
      </c>
      <c r="F14" s="230">
        <f t="shared" si="0"/>
        <v>3</v>
      </c>
      <c r="G14" s="450"/>
      <c r="H14" s="450"/>
      <c r="I14" s="230"/>
      <c r="J14" s="450"/>
      <c r="K14" s="230">
        <v>3</v>
      </c>
      <c r="L14" s="281" t="s">
        <v>418</v>
      </c>
      <c r="M14" s="65" t="s">
        <v>419</v>
      </c>
    </row>
    <row r="15" spans="1:16" ht="45" x14ac:dyDescent="0.25">
      <c r="A15" s="100"/>
      <c r="B15" s="70">
        <v>7</v>
      </c>
      <c r="C15" s="8" t="s">
        <v>866</v>
      </c>
      <c r="D15" s="4">
        <v>2022</v>
      </c>
      <c r="E15" s="4" t="s">
        <v>408</v>
      </c>
      <c r="F15" s="9">
        <f t="shared" si="0"/>
        <v>150</v>
      </c>
      <c r="G15" s="228"/>
      <c r="H15" s="228"/>
      <c r="I15" s="9">
        <v>150</v>
      </c>
      <c r="J15" s="228"/>
      <c r="K15" s="228"/>
      <c r="L15" s="8" t="s">
        <v>867</v>
      </c>
      <c r="M15" s="4">
        <v>35</v>
      </c>
    </row>
    <row r="16" spans="1:16" ht="60" x14ac:dyDescent="0.25">
      <c r="A16" s="100"/>
      <c r="B16" s="70">
        <v>8</v>
      </c>
      <c r="C16" s="8" t="s">
        <v>863</v>
      </c>
      <c r="D16" s="4">
        <v>2022</v>
      </c>
      <c r="E16" s="4" t="s">
        <v>408</v>
      </c>
      <c r="F16" s="9">
        <f t="shared" si="0"/>
        <v>24.9</v>
      </c>
      <c r="G16" s="228"/>
      <c r="H16" s="228"/>
      <c r="I16" s="9">
        <v>24.9</v>
      </c>
      <c r="J16" s="228"/>
      <c r="K16" s="228"/>
      <c r="L16" s="8" t="s">
        <v>864</v>
      </c>
      <c r="M16" s="4" t="s">
        <v>865</v>
      </c>
    </row>
    <row r="17" spans="1:13" s="232" customFormat="1" ht="86.25" customHeight="1" x14ac:dyDescent="0.25">
      <c r="A17" s="335"/>
      <c r="B17" s="66">
        <v>9</v>
      </c>
      <c r="C17" s="281" t="s">
        <v>420</v>
      </c>
      <c r="D17" s="65">
        <v>2022</v>
      </c>
      <c r="E17" s="65" t="s">
        <v>408</v>
      </c>
      <c r="F17" s="230">
        <f t="shared" si="0"/>
        <v>0</v>
      </c>
      <c r="G17" s="450"/>
      <c r="H17" s="450"/>
      <c r="I17" s="230"/>
      <c r="J17" s="450"/>
      <c r="K17" s="450"/>
      <c r="L17" s="281" t="s">
        <v>313</v>
      </c>
      <c r="M17" s="65" t="s">
        <v>314</v>
      </c>
    </row>
    <row r="18" spans="1:13" ht="60" x14ac:dyDescent="0.25">
      <c r="A18" s="103"/>
      <c r="B18" s="70">
        <v>10</v>
      </c>
      <c r="C18" s="8" t="s">
        <v>421</v>
      </c>
      <c r="D18" s="4">
        <v>2022</v>
      </c>
      <c r="E18" s="4" t="s">
        <v>408</v>
      </c>
      <c r="F18" s="9">
        <f t="shared" si="0"/>
        <v>133.19999999999999</v>
      </c>
      <c r="G18" s="228"/>
      <c r="H18" s="228"/>
      <c r="I18" s="9">
        <v>133.19999999999999</v>
      </c>
      <c r="J18" s="228"/>
      <c r="K18" s="228"/>
      <c r="L18" s="8" t="s">
        <v>422</v>
      </c>
      <c r="M18" s="4" t="s">
        <v>423</v>
      </c>
    </row>
    <row r="19" spans="1:13" ht="174.75" customHeight="1" x14ac:dyDescent="0.25">
      <c r="A19" s="103"/>
      <c r="B19" s="70">
        <v>11</v>
      </c>
      <c r="C19" s="8" t="s">
        <v>424</v>
      </c>
      <c r="D19" s="4">
        <v>2022</v>
      </c>
      <c r="E19" s="4" t="s">
        <v>408</v>
      </c>
      <c r="F19" s="9">
        <f t="shared" si="0"/>
        <v>45</v>
      </c>
      <c r="G19" s="228"/>
      <c r="H19" s="228"/>
      <c r="I19" s="9">
        <v>45</v>
      </c>
      <c r="J19" s="228"/>
      <c r="K19" s="228"/>
      <c r="L19" s="8" t="s">
        <v>425</v>
      </c>
      <c r="M19" s="4">
        <v>4</v>
      </c>
    </row>
    <row r="20" spans="1:13" s="15" customFormat="1" ht="16.5" x14ac:dyDescent="0.25">
      <c r="A20" s="103"/>
      <c r="B20" s="10" t="s">
        <v>62</v>
      </c>
      <c r="C20" s="11" t="s">
        <v>404</v>
      </c>
      <c r="D20" s="11"/>
      <c r="E20" s="11"/>
      <c r="F20" s="13">
        <f>SUM(G20:K20)</f>
        <v>3726.1</v>
      </c>
      <c r="G20" s="13">
        <f>SUM(G10:G19)</f>
        <v>0</v>
      </c>
      <c r="H20" s="13">
        <f t="shared" ref="H20:K20" si="1">SUM(H10:H19)</f>
        <v>0</v>
      </c>
      <c r="I20" s="13">
        <f t="shared" si="1"/>
        <v>3703.1</v>
      </c>
      <c r="J20" s="13">
        <f t="shared" si="1"/>
        <v>0</v>
      </c>
      <c r="K20" s="13">
        <f t="shared" si="1"/>
        <v>23</v>
      </c>
      <c r="L20" s="229"/>
      <c r="M20" s="10"/>
    </row>
  </sheetData>
  <mergeCells count="20">
    <mergeCell ref="A8:M8"/>
    <mergeCell ref="A9:M9"/>
    <mergeCell ref="A10:A11"/>
    <mergeCell ref="G4:K4"/>
    <mergeCell ref="G5:G6"/>
    <mergeCell ref="H5:I5"/>
    <mergeCell ref="J5:J6"/>
    <mergeCell ref="K5:K6"/>
    <mergeCell ref="L5:L6"/>
    <mergeCell ref="A1:M1"/>
    <mergeCell ref="A2:M2"/>
    <mergeCell ref="A3:A6"/>
    <mergeCell ref="B3:B6"/>
    <mergeCell ref="C3:C6"/>
    <mergeCell ref="D3:D6"/>
    <mergeCell ref="E3:E6"/>
    <mergeCell ref="F3:K3"/>
    <mergeCell ref="L3:M4"/>
    <mergeCell ref="F4:F6"/>
    <mergeCell ref="M5:M6"/>
  </mergeCells>
  <pageMargins left="0.51181102362204722" right="0.31496062992125984" top="0.55118110236220474" bottom="0.55118110236220474" header="0.31496062992125984" footer="0.31496062992125984"/>
  <pageSetup paperSize="9" scale="68" fitToHeight="0" orientation="landscape" horizontalDpi="4294967293" verticalDpi="4294967293" r:id="rId1"/>
  <rowBreaks count="1" manualBreakCount="1">
    <brk id="18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N18"/>
  <sheetViews>
    <sheetView view="pageBreakPreview" topLeftCell="A14" zoomScale="90" zoomScaleNormal="90" zoomScaleSheetLayoutView="90" zoomScalePageLayoutView="80" workbookViewId="0">
      <selection activeCell="A14" sqref="A14:A17"/>
    </sheetView>
  </sheetViews>
  <sheetFormatPr defaultRowHeight="15" x14ac:dyDescent="0.25"/>
  <cols>
    <col min="1" max="1" width="22.5703125" style="1" customWidth="1"/>
    <col min="2" max="2" width="7.140625" style="6" customWidth="1"/>
    <col min="3" max="3" width="22.85546875" style="1" customWidth="1"/>
    <col min="4" max="4" width="10.42578125" style="6" customWidth="1"/>
    <col min="5" max="5" width="20.42578125" style="6" customWidth="1"/>
    <col min="6" max="6" width="13.42578125" style="16" customWidth="1"/>
    <col min="7" max="7" width="11.7109375" style="16" customWidth="1"/>
    <col min="8" max="8" width="12.7109375" style="16" customWidth="1"/>
    <col min="9" max="9" width="18.140625" style="16" customWidth="1"/>
    <col min="10" max="10" width="11.5703125" style="16" customWidth="1"/>
    <col min="11" max="11" width="10.5703125" style="16" customWidth="1"/>
    <col min="12" max="12" width="15.28515625" style="1" customWidth="1"/>
    <col min="13" max="13" width="12.42578125" style="6" customWidth="1"/>
    <col min="14" max="14" width="29.42578125" style="1" customWidth="1"/>
    <col min="15" max="15" width="14" style="2" bestFit="1" customWidth="1"/>
    <col min="16" max="16" width="9.140625" style="2"/>
    <col min="17" max="18" width="10.140625" style="2" bestFit="1" customWidth="1"/>
    <col min="19" max="19" width="9.140625" style="2"/>
    <col min="20" max="20" width="10.140625" style="2" bestFit="1" customWidth="1"/>
    <col min="21" max="16384" width="9.140625" style="2"/>
  </cols>
  <sheetData>
    <row r="2" spans="1:14" x14ac:dyDescent="0.2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</row>
    <row r="3" spans="1:14" ht="15" customHeight="1" x14ac:dyDescent="0.25">
      <c r="A3" s="579" t="s">
        <v>0</v>
      </c>
      <c r="B3" s="579" t="s">
        <v>1</v>
      </c>
      <c r="C3" s="579" t="s">
        <v>2</v>
      </c>
      <c r="D3" s="579" t="s">
        <v>3</v>
      </c>
      <c r="E3" s="579" t="s">
        <v>4</v>
      </c>
      <c r="F3" s="580" t="s">
        <v>5</v>
      </c>
      <c r="G3" s="580"/>
      <c r="H3" s="580"/>
      <c r="I3" s="580"/>
      <c r="J3" s="580"/>
      <c r="K3" s="580"/>
      <c r="L3" s="579" t="s">
        <v>6</v>
      </c>
      <c r="M3" s="579"/>
    </row>
    <row r="4" spans="1:14" x14ac:dyDescent="0.25">
      <c r="A4" s="579"/>
      <c r="B4" s="579"/>
      <c r="C4" s="579"/>
      <c r="D4" s="579"/>
      <c r="E4" s="579"/>
      <c r="F4" s="580" t="s">
        <v>7</v>
      </c>
      <c r="G4" s="580" t="s">
        <v>8</v>
      </c>
      <c r="H4" s="580"/>
      <c r="I4" s="580"/>
      <c r="J4" s="580"/>
      <c r="K4" s="580"/>
      <c r="L4" s="579"/>
      <c r="M4" s="579"/>
    </row>
    <row r="5" spans="1:14" x14ac:dyDescent="0.25">
      <c r="A5" s="579"/>
      <c r="B5" s="579"/>
      <c r="C5" s="579"/>
      <c r="D5" s="579"/>
      <c r="E5" s="579"/>
      <c r="F5" s="580"/>
      <c r="G5" s="580" t="s">
        <v>9</v>
      </c>
      <c r="H5" s="580" t="s">
        <v>10</v>
      </c>
      <c r="I5" s="580"/>
      <c r="J5" s="580" t="s">
        <v>11</v>
      </c>
      <c r="K5" s="580" t="s">
        <v>12</v>
      </c>
      <c r="L5" s="579" t="s">
        <v>13</v>
      </c>
      <c r="M5" s="579" t="s">
        <v>14</v>
      </c>
    </row>
    <row r="6" spans="1:14" ht="64.5" customHeight="1" x14ac:dyDescent="0.25">
      <c r="A6" s="579"/>
      <c r="B6" s="579"/>
      <c r="C6" s="579"/>
      <c r="D6" s="579"/>
      <c r="E6" s="579"/>
      <c r="F6" s="580"/>
      <c r="G6" s="580"/>
      <c r="H6" s="3" t="s">
        <v>15</v>
      </c>
      <c r="I6" s="3" t="s">
        <v>16</v>
      </c>
      <c r="J6" s="580"/>
      <c r="K6" s="580"/>
      <c r="L6" s="579"/>
      <c r="M6" s="579"/>
    </row>
    <row r="7" spans="1:14" s="6" customFormat="1" ht="13.5" customHeigh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1"/>
    </row>
    <row r="8" spans="1:14" ht="15" customHeight="1" x14ac:dyDescent="0.25">
      <c r="A8" s="581" t="s">
        <v>426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3"/>
    </row>
    <row r="9" spans="1:14" ht="15" customHeight="1" x14ac:dyDescent="0.25">
      <c r="A9" s="584" t="s">
        <v>427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6"/>
    </row>
    <row r="10" spans="1:14" ht="120.75" customHeight="1" x14ac:dyDescent="0.25">
      <c r="A10" s="51" t="s">
        <v>428</v>
      </c>
      <c r="B10" s="65">
        <v>1</v>
      </c>
      <c r="C10" s="281" t="s">
        <v>20</v>
      </c>
      <c r="D10" s="65">
        <v>2022</v>
      </c>
      <c r="E10" s="65" t="s">
        <v>429</v>
      </c>
      <c r="F10" s="230">
        <f t="shared" ref="F10:F18" si="0">SUM(G10:J10)</f>
        <v>0</v>
      </c>
      <c r="G10" s="230"/>
      <c r="H10" s="230"/>
      <c r="I10" s="230"/>
      <c r="J10" s="230"/>
      <c r="K10" s="230"/>
      <c r="L10" s="65" t="s">
        <v>430</v>
      </c>
      <c r="M10" s="65">
        <v>1</v>
      </c>
    </row>
    <row r="11" spans="1:14" ht="92.25" customHeight="1" x14ac:dyDescent="0.25">
      <c r="A11" s="54"/>
      <c r="B11" s="65">
        <v>2</v>
      </c>
      <c r="C11" s="281" t="s">
        <v>431</v>
      </c>
      <c r="D11" s="65">
        <v>2022</v>
      </c>
      <c r="E11" s="65" t="s">
        <v>429</v>
      </c>
      <c r="F11" s="230">
        <f t="shared" si="0"/>
        <v>0</v>
      </c>
      <c r="G11" s="230"/>
      <c r="H11" s="230"/>
      <c r="I11" s="230"/>
      <c r="J11" s="230"/>
      <c r="K11" s="230"/>
      <c r="L11" s="65" t="s">
        <v>432</v>
      </c>
      <c r="M11" s="65">
        <v>1</v>
      </c>
    </row>
    <row r="12" spans="1:14" ht="46.5" customHeight="1" x14ac:dyDescent="0.25">
      <c r="A12" s="54"/>
      <c r="B12" s="65">
        <v>3</v>
      </c>
      <c r="C12" s="281" t="s">
        <v>433</v>
      </c>
      <c r="D12" s="65">
        <v>2022</v>
      </c>
      <c r="E12" s="65" t="s">
        <v>200</v>
      </c>
      <c r="F12" s="230">
        <f t="shared" si="0"/>
        <v>0</v>
      </c>
      <c r="G12" s="230"/>
      <c r="H12" s="230"/>
      <c r="I12" s="230"/>
      <c r="J12" s="230"/>
      <c r="K12" s="230"/>
      <c r="L12" s="65" t="s">
        <v>434</v>
      </c>
      <c r="M12" s="65">
        <v>1000</v>
      </c>
    </row>
    <row r="13" spans="1:14" ht="244.5" customHeight="1" x14ac:dyDescent="0.25">
      <c r="A13" s="55"/>
      <c r="B13" s="65">
        <v>4</v>
      </c>
      <c r="C13" s="281" t="s">
        <v>435</v>
      </c>
      <c r="D13" s="65">
        <v>2022</v>
      </c>
      <c r="E13" s="65" t="s">
        <v>436</v>
      </c>
      <c r="F13" s="230">
        <f t="shared" si="0"/>
        <v>0</v>
      </c>
      <c r="G13" s="230"/>
      <c r="H13" s="230"/>
      <c r="I13" s="230"/>
      <c r="J13" s="230"/>
      <c r="K13" s="230"/>
      <c r="L13" s="65" t="s">
        <v>68</v>
      </c>
      <c r="M13" s="65">
        <v>4</v>
      </c>
    </row>
    <row r="14" spans="1:14" ht="110.25" customHeight="1" x14ac:dyDescent="0.25">
      <c r="A14" s="536"/>
      <c r="B14" s="65">
        <v>5</v>
      </c>
      <c r="C14" s="465" t="s">
        <v>437</v>
      </c>
      <c r="D14" s="65">
        <v>2022</v>
      </c>
      <c r="E14" s="281" t="s">
        <v>438</v>
      </c>
      <c r="F14" s="230">
        <f t="shared" si="0"/>
        <v>0</v>
      </c>
      <c r="G14" s="230"/>
      <c r="H14" s="230"/>
      <c r="I14" s="230"/>
      <c r="J14" s="230"/>
      <c r="K14" s="230"/>
      <c r="L14" s="65" t="s">
        <v>439</v>
      </c>
      <c r="M14" s="65" t="s">
        <v>440</v>
      </c>
    </row>
    <row r="15" spans="1:14" ht="108" customHeight="1" x14ac:dyDescent="0.25">
      <c r="A15" s="54"/>
      <c r="B15" s="65">
        <v>6</v>
      </c>
      <c r="C15" s="465" t="s">
        <v>441</v>
      </c>
      <c r="D15" s="65">
        <v>2022</v>
      </c>
      <c r="E15" s="65" t="s">
        <v>191</v>
      </c>
      <c r="F15" s="230">
        <f t="shared" si="0"/>
        <v>0</v>
      </c>
      <c r="G15" s="230"/>
      <c r="H15" s="230"/>
      <c r="I15" s="230"/>
      <c r="J15" s="230"/>
      <c r="K15" s="230"/>
      <c r="L15" s="65" t="s">
        <v>442</v>
      </c>
      <c r="M15" s="65">
        <v>2</v>
      </c>
    </row>
    <row r="16" spans="1:14" ht="107.25" customHeight="1" x14ac:dyDescent="0.25">
      <c r="A16" s="54"/>
      <c r="B16" s="65">
        <v>7</v>
      </c>
      <c r="C16" s="465" t="s">
        <v>443</v>
      </c>
      <c r="D16" s="65">
        <v>2022</v>
      </c>
      <c r="E16" s="65" t="s">
        <v>444</v>
      </c>
      <c r="F16" s="230">
        <f t="shared" si="0"/>
        <v>0</v>
      </c>
      <c r="G16" s="230"/>
      <c r="H16" s="230"/>
      <c r="I16" s="230"/>
      <c r="J16" s="230"/>
      <c r="K16" s="230"/>
      <c r="L16" s="65" t="s">
        <v>445</v>
      </c>
      <c r="M16" s="65">
        <v>1</v>
      </c>
    </row>
    <row r="17" spans="1:14" ht="45.75" customHeight="1" x14ac:dyDescent="0.25">
      <c r="A17" s="55"/>
      <c r="B17" s="4">
        <v>8</v>
      </c>
      <c r="C17" s="98" t="s">
        <v>868</v>
      </c>
      <c r="D17" s="4">
        <v>2022</v>
      </c>
      <c r="E17" s="4" t="s">
        <v>232</v>
      </c>
      <c r="F17" s="9">
        <f t="shared" si="0"/>
        <v>3000</v>
      </c>
      <c r="G17" s="9"/>
      <c r="H17" s="9"/>
      <c r="I17" s="9">
        <v>3000</v>
      </c>
      <c r="J17" s="9"/>
      <c r="K17" s="9"/>
      <c r="L17" s="4" t="s">
        <v>797</v>
      </c>
      <c r="M17" s="4">
        <v>25</v>
      </c>
      <c r="N17" s="57"/>
    </row>
    <row r="18" spans="1:14" s="15" customFormat="1" ht="14.25" x14ac:dyDescent="0.25">
      <c r="A18" s="105"/>
      <c r="B18" s="103" t="s">
        <v>152</v>
      </c>
      <c r="C18" s="11" t="s">
        <v>7</v>
      </c>
      <c r="D18" s="10"/>
      <c r="E18" s="12"/>
      <c r="F18" s="13">
        <f t="shared" si="0"/>
        <v>3000</v>
      </c>
      <c r="G18" s="13">
        <f>SUM(G10:G17)</f>
        <v>0</v>
      </c>
      <c r="H18" s="13">
        <f t="shared" ref="H18:K18" si="1">SUM(H10:H17)</f>
        <v>0</v>
      </c>
      <c r="I18" s="13">
        <f t="shared" si="1"/>
        <v>3000</v>
      </c>
      <c r="J18" s="13">
        <f t="shared" si="1"/>
        <v>0</v>
      </c>
      <c r="K18" s="13">
        <f t="shared" si="1"/>
        <v>0</v>
      </c>
      <c r="L18" s="11"/>
      <c r="M18" s="10"/>
      <c r="N18" s="14"/>
    </row>
  </sheetData>
  <mergeCells count="18">
    <mergeCell ref="A8:M8"/>
    <mergeCell ref="A9:M9"/>
    <mergeCell ref="G5:G6"/>
    <mergeCell ref="H5:I5"/>
    <mergeCell ref="J5:J6"/>
    <mergeCell ref="K5:K6"/>
    <mergeCell ref="L5:L6"/>
    <mergeCell ref="M5:M6"/>
    <mergeCell ref="A2:M2"/>
    <mergeCell ref="A3:A6"/>
    <mergeCell ref="B3:B6"/>
    <mergeCell ref="C3:C6"/>
    <mergeCell ref="D3:D6"/>
    <mergeCell ref="E3:E6"/>
    <mergeCell ref="F3:K3"/>
    <mergeCell ref="L3:M4"/>
    <mergeCell ref="F4:F6"/>
    <mergeCell ref="G4:K4"/>
  </mergeCells>
  <printOptions horizontalCentered="1"/>
  <pageMargins left="0.11811023622047245" right="0" top="0.39370078740157483" bottom="0.23622047244094491" header="0" footer="0"/>
  <pageSetup paperSize="9" scale="75" firstPageNumber="25" orientation="landscape" r:id="rId1"/>
  <headerFooter differentFirst="1">
    <oddFooter>&amp;C&amp;"Times New Roman,обычный"&amp;12&amp;P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N19"/>
  <sheetViews>
    <sheetView view="pageBreakPreview" zoomScale="90" zoomScaleNormal="90" zoomScaleSheetLayoutView="90" zoomScalePageLayoutView="80" workbookViewId="0">
      <selection activeCell="I20" sqref="I20"/>
    </sheetView>
  </sheetViews>
  <sheetFormatPr defaultRowHeight="15" x14ac:dyDescent="0.25"/>
  <cols>
    <col min="1" max="1" width="21.7109375" style="1" customWidth="1"/>
    <col min="2" max="2" width="7.140625" style="6" customWidth="1"/>
    <col min="3" max="3" width="22.85546875" style="1" customWidth="1"/>
    <col min="4" max="4" width="10.42578125" style="6" customWidth="1"/>
    <col min="5" max="5" width="20.42578125" style="6" customWidth="1"/>
    <col min="6" max="6" width="13.42578125" style="16" customWidth="1"/>
    <col min="7" max="7" width="11.7109375" style="16" customWidth="1"/>
    <col min="8" max="8" width="12.7109375" style="16" customWidth="1"/>
    <col min="9" max="9" width="18.140625" style="16" customWidth="1"/>
    <col min="10" max="10" width="13.85546875" style="16" customWidth="1"/>
    <col min="11" max="11" width="10.5703125" style="16" customWidth="1"/>
    <col min="12" max="12" width="15.28515625" style="1" customWidth="1"/>
    <col min="13" max="13" width="12.42578125" style="6" customWidth="1"/>
    <col min="14" max="14" width="29.42578125" style="1" customWidth="1"/>
    <col min="15" max="15" width="14" style="2" bestFit="1" customWidth="1"/>
    <col min="16" max="16" width="9.140625" style="2"/>
    <col min="17" max="18" width="10.140625" style="2" bestFit="1" customWidth="1"/>
    <col min="19" max="19" width="9.140625" style="2"/>
    <col min="20" max="20" width="10.140625" style="2" bestFit="1" customWidth="1"/>
    <col min="21" max="16384" width="9.140625" style="2"/>
  </cols>
  <sheetData>
    <row r="2" spans="1:14" x14ac:dyDescent="0.2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</row>
    <row r="3" spans="1:14" ht="15" customHeight="1" x14ac:dyDescent="0.25">
      <c r="A3" s="579" t="s">
        <v>0</v>
      </c>
      <c r="B3" s="579" t="s">
        <v>1</v>
      </c>
      <c r="C3" s="579" t="s">
        <v>2</v>
      </c>
      <c r="D3" s="579" t="s">
        <v>3</v>
      </c>
      <c r="E3" s="579" t="s">
        <v>4</v>
      </c>
      <c r="F3" s="580" t="s">
        <v>5</v>
      </c>
      <c r="G3" s="580"/>
      <c r="H3" s="580"/>
      <c r="I3" s="580"/>
      <c r="J3" s="580"/>
      <c r="K3" s="580"/>
      <c r="L3" s="579" t="s">
        <v>6</v>
      </c>
      <c r="M3" s="579"/>
    </row>
    <row r="4" spans="1:14" x14ac:dyDescent="0.25">
      <c r="A4" s="579"/>
      <c r="B4" s="579"/>
      <c r="C4" s="579"/>
      <c r="D4" s="579"/>
      <c r="E4" s="579"/>
      <c r="F4" s="580" t="s">
        <v>7</v>
      </c>
      <c r="G4" s="580" t="s">
        <v>8</v>
      </c>
      <c r="H4" s="580"/>
      <c r="I4" s="580"/>
      <c r="J4" s="580"/>
      <c r="K4" s="580"/>
      <c r="L4" s="579"/>
      <c r="M4" s="579"/>
    </row>
    <row r="5" spans="1:14" x14ac:dyDescent="0.25">
      <c r="A5" s="579"/>
      <c r="B5" s="579"/>
      <c r="C5" s="579"/>
      <c r="D5" s="579"/>
      <c r="E5" s="579"/>
      <c r="F5" s="580"/>
      <c r="G5" s="580" t="s">
        <v>9</v>
      </c>
      <c r="H5" s="580" t="s">
        <v>10</v>
      </c>
      <c r="I5" s="580"/>
      <c r="J5" s="580" t="s">
        <v>11</v>
      </c>
      <c r="K5" s="580" t="s">
        <v>12</v>
      </c>
      <c r="L5" s="579" t="s">
        <v>13</v>
      </c>
      <c r="M5" s="579" t="s">
        <v>14</v>
      </c>
    </row>
    <row r="6" spans="1:14" ht="64.5" customHeight="1" x14ac:dyDescent="0.25">
      <c r="A6" s="579"/>
      <c r="B6" s="579"/>
      <c r="C6" s="579"/>
      <c r="D6" s="579"/>
      <c r="E6" s="579"/>
      <c r="F6" s="580"/>
      <c r="G6" s="580"/>
      <c r="H6" s="3" t="s">
        <v>15</v>
      </c>
      <c r="I6" s="3" t="s">
        <v>16</v>
      </c>
      <c r="J6" s="580"/>
      <c r="K6" s="580"/>
      <c r="L6" s="579"/>
      <c r="M6" s="579"/>
    </row>
    <row r="7" spans="1:14" s="6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1"/>
    </row>
    <row r="8" spans="1:14" ht="15" customHeight="1" x14ac:dyDescent="0.25">
      <c r="A8" s="581" t="s">
        <v>446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3"/>
    </row>
    <row r="9" spans="1:14" ht="15" customHeight="1" x14ac:dyDescent="0.25">
      <c r="A9" s="593" t="s">
        <v>447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6"/>
    </row>
    <row r="10" spans="1:14" s="68" customFormat="1" ht="78" hidden="1" customHeight="1" x14ac:dyDescent="0.25">
      <c r="A10" s="395" t="s">
        <v>448</v>
      </c>
      <c r="B10" s="389">
        <v>1</v>
      </c>
      <c r="C10" s="406" t="s">
        <v>449</v>
      </c>
      <c r="D10" s="387">
        <v>2022</v>
      </c>
      <c r="E10" s="387" t="s">
        <v>40</v>
      </c>
      <c r="F10" s="396">
        <f>SUM(G10:K10)</f>
        <v>0</v>
      </c>
      <c r="G10" s="396"/>
      <c r="H10" s="396"/>
      <c r="I10" s="396"/>
      <c r="J10" s="396"/>
      <c r="K10" s="396"/>
      <c r="L10" s="387" t="s">
        <v>450</v>
      </c>
      <c r="M10" s="387">
        <v>1</v>
      </c>
      <c r="N10" s="67"/>
    </row>
    <row r="11" spans="1:14" s="68" customFormat="1" ht="79.5" hidden="1" customHeight="1" x14ac:dyDescent="0.25">
      <c r="A11" s="388"/>
      <c r="B11" s="389">
        <v>2</v>
      </c>
      <c r="C11" s="390" t="s">
        <v>451</v>
      </c>
      <c r="D11" s="387">
        <v>2022</v>
      </c>
      <c r="E11" s="387" t="s">
        <v>40</v>
      </c>
      <c r="F11" s="396">
        <f t="shared" ref="F11:F18" si="0">SUM(G11:K11)</f>
        <v>0</v>
      </c>
      <c r="G11" s="396"/>
      <c r="H11" s="396"/>
      <c r="I11" s="396"/>
      <c r="J11" s="396"/>
      <c r="K11" s="396"/>
      <c r="L11" s="387" t="s">
        <v>452</v>
      </c>
      <c r="M11" s="387">
        <v>1</v>
      </c>
      <c r="N11" s="67"/>
    </row>
    <row r="12" spans="1:14" s="68" customFormat="1" ht="93.75" hidden="1" customHeight="1" x14ac:dyDescent="0.25">
      <c r="A12" s="388"/>
      <c r="B12" s="389">
        <v>3</v>
      </c>
      <c r="C12" s="390" t="s">
        <v>453</v>
      </c>
      <c r="D12" s="387">
        <v>2022</v>
      </c>
      <c r="E12" s="387" t="s">
        <v>40</v>
      </c>
      <c r="F12" s="396">
        <f t="shared" si="0"/>
        <v>0</v>
      </c>
      <c r="G12" s="396"/>
      <c r="H12" s="396"/>
      <c r="I12" s="396"/>
      <c r="J12" s="396"/>
      <c r="K12" s="396"/>
      <c r="L12" s="387" t="s">
        <v>454</v>
      </c>
      <c r="M12" s="387">
        <v>1</v>
      </c>
      <c r="N12" s="67"/>
    </row>
    <row r="13" spans="1:14" s="68" customFormat="1" ht="77.25" hidden="1" customHeight="1" x14ac:dyDescent="0.25">
      <c r="A13" s="388"/>
      <c r="B13" s="389">
        <v>4</v>
      </c>
      <c r="C13" s="390" t="s">
        <v>455</v>
      </c>
      <c r="D13" s="387">
        <v>2022</v>
      </c>
      <c r="E13" s="387" t="s">
        <v>40</v>
      </c>
      <c r="F13" s="396">
        <f t="shared" si="0"/>
        <v>0</v>
      </c>
      <c r="G13" s="396"/>
      <c r="H13" s="396"/>
      <c r="I13" s="396"/>
      <c r="J13" s="396"/>
      <c r="K13" s="396"/>
      <c r="L13" s="387" t="s">
        <v>456</v>
      </c>
      <c r="M13" s="387">
        <v>1</v>
      </c>
      <c r="N13" s="67"/>
    </row>
    <row r="14" spans="1:14" s="68" customFormat="1" ht="156.75" hidden="1" customHeight="1" x14ac:dyDescent="0.25">
      <c r="A14" s="392"/>
      <c r="B14" s="389">
        <v>5</v>
      </c>
      <c r="C14" s="390" t="s">
        <v>457</v>
      </c>
      <c r="D14" s="387">
        <v>2022</v>
      </c>
      <c r="E14" s="387" t="s">
        <v>40</v>
      </c>
      <c r="F14" s="396">
        <f t="shared" si="0"/>
        <v>0</v>
      </c>
      <c r="G14" s="396"/>
      <c r="H14" s="396"/>
      <c r="I14" s="396"/>
      <c r="J14" s="396"/>
      <c r="K14" s="396"/>
      <c r="L14" s="387" t="s">
        <v>456</v>
      </c>
      <c r="M14" s="387">
        <v>1</v>
      </c>
      <c r="N14" s="67"/>
    </row>
    <row r="15" spans="1:14" s="68" customFormat="1" ht="91.5" hidden="1" customHeight="1" x14ac:dyDescent="0.25">
      <c r="A15" s="388"/>
      <c r="B15" s="389">
        <v>6</v>
      </c>
      <c r="C15" s="387" t="s">
        <v>458</v>
      </c>
      <c r="D15" s="387">
        <v>2022</v>
      </c>
      <c r="E15" s="387" t="s">
        <v>40</v>
      </c>
      <c r="F15" s="396">
        <f t="shared" si="0"/>
        <v>0</v>
      </c>
      <c r="G15" s="396"/>
      <c r="H15" s="396"/>
      <c r="I15" s="396"/>
      <c r="J15" s="396"/>
      <c r="K15" s="396"/>
      <c r="L15" s="387" t="s">
        <v>459</v>
      </c>
      <c r="M15" s="387">
        <v>1</v>
      </c>
      <c r="N15" s="67"/>
    </row>
    <row r="16" spans="1:14" ht="104.25" customHeight="1" x14ac:dyDescent="0.25">
      <c r="A16" s="408" t="s">
        <v>448</v>
      </c>
      <c r="B16" s="70">
        <v>1</v>
      </c>
      <c r="C16" s="4" t="s">
        <v>460</v>
      </c>
      <c r="D16" s="4">
        <v>2022</v>
      </c>
      <c r="E16" s="4" t="s">
        <v>461</v>
      </c>
      <c r="F16" s="9">
        <f t="shared" si="0"/>
        <v>6590</v>
      </c>
      <c r="G16" s="9"/>
      <c r="H16" s="9"/>
      <c r="I16" s="9">
        <v>6590</v>
      </c>
      <c r="J16" s="9"/>
      <c r="K16" s="9"/>
      <c r="L16" s="4" t="s">
        <v>462</v>
      </c>
      <c r="M16" s="4">
        <v>1</v>
      </c>
    </row>
    <row r="17" spans="1:14" s="232" customFormat="1" ht="75.75" customHeight="1" x14ac:dyDescent="0.25">
      <c r="A17" s="315"/>
      <c r="B17" s="66">
        <v>2</v>
      </c>
      <c r="C17" s="65" t="s">
        <v>463</v>
      </c>
      <c r="D17" s="65">
        <v>2022</v>
      </c>
      <c r="E17" s="65" t="s">
        <v>464</v>
      </c>
      <c r="F17" s="230">
        <f t="shared" si="0"/>
        <v>155.69999999999999</v>
      </c>
      <c r="G17" s="230"/>
      <c r="H17" s="230"/>
      <c r="I17" s="230">
        <v>155.69999999999999</v>
      </c>
      <c r="J17" s="230"/>
      <c r="K17" s="230"/>
      <c r="L17" s="65" t="s">
        <v>871</v>
      </c>
      <c r="M17" s="65">
        <v>1</v>
      </c>
      <c r="N17" s="231"/>
    </row>
    <row r="18" spans="1:14" s="232" customFormat="1" ht="75.75" customHeight="1" x14ac:dyDescent="0.25">
      <c r="A18" s="74"/>
      <c r="B18" s="66">
        <v>3</v>
      </c>
      <c r="C18" s="65" t="s">
        <v>869</v>
      </c>
      <c r="D18" s="65">
        <v>2022</v>
      </c>
      <c r="E18" s="65" t="s">
        <v>870</v>
      </c>
      <c r="F18" s="230">
        <f t="shared" si="0"/>
        <v>1153.8</v>
      </c>
      <c r="G18" s="230"/>
      <c r="H18" s="230"/>
      <c r="I18" s="230">
        <v>1153.8</v>
      </c>
      <c r="J18" s="230"/>
      <c r="K18" s="230"/>
      <c r="L18" s="65" t="s">
        <v>797</v>
      </c>
      <c r="M18" s="65">
        <v>36</v>
      </c>
      <c r="N18" s="231"/>
    </row>
    <row r="19" spans="1:14" s="15" customFormat="1" ht="14.25" x14ac:dyDescent="0.25">
      <c r="A19" s="105"/>
      <c r="B19" s="10">
        <v>3</v>
      </c>
      <c r="C19" s="11" t="s">
        <v>7</v>
      </c>
      <c r="D19" s="10"/>
      <c r="E19" s="12"/>
      <c r="F19" s="13">
        <f>SUM(G19:K19)</f>
        <v>7899.5</v>
      </c>
      <c r="G19" s="13">
        <f>SUM(G10:G15)</f>
        <v>0</v>
      </c>
      <c r="H19" s="13">
        <f>SUM(H10:H15)</f>
        <v>0</v>
      </c>
      <c r="I19" s="13">
        <f>SUM(I10:I18)</f>
        <v>7899.5</v>
      </c>
      <c r="J19" s="13">
        <f>SUM(J10:J15)</f>
        <v>0</v>
      </c>
      <c r="K19" s="13">
        <f>SUM(K10:K15)</f>
        <v>0</v>
      </c>
      <c r="L19" s="11"/>
      <c r="M19" s="10"/>
      <c r="N19" s="14"/>
    </row>
  </sheetData>
  <mergeCells count="18">
    <mergeCell ref="A8:M8"/>
    <mergeCell ref="A9:M9"/>
    <mergeCell ref="G5:G6"/>
    <mergeCell ref="H5:I5"/>
    <mergeCell ref="J5:J6"/>
    <mergeCell ref="K5:K6"/>
    <mergeCell ref="L5:L6"/>
    <mergeCell ref="M5:M6"/>
    <mergeCell ref="A2:M2"/>
    <mergeCell ref="A3:A6"/>
    <mergeCell ref="B3:B6"/>
    <mergeCell ref="C3:C6"/>
    <mergeCell ref="D3:D6"/>
    <mergeCell ref="E3:E6"/>
    <mergeCell ref="F3:K3"/>
    <mergeCell ref="L3:M4"/>
    <mergeCell ref="F4:F6"/>
    <mergeCell ref="G4:K4"/>
  </mergeCells>
  <printOptions horizontalCentered="1"/>
  <pageMargins left="0.11811023622047245" right="0" top="0.39370078740157483" bottom="0.23622047244094491" header="0" footer="0"/>
  <pageSetup paperSize="9" scale="75" firstPageNumber="25" orientation="landscape" r:id="rId1"/>
  <headerFooter differentFirst="1">
    <oddFooter>&amp;C&amp;"Times New Roman,обычный"&amp;12&amp;P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Z81"/>
  <sheetViews>
    <sheetView view="pageBreakPreview" topLeftCell="A65" zoomScale="85" zoomScaleNormal="70" zoomScaleSheetLayoutView="85" workbookViewId="0">
      <selection activeCell="H81" sqref="H81"/>
    </sheetView>
  </sheetViews>
  <sheetFormatPr defaultRowHeight="12.75" x14ac:dyDescent="0.25"/>
  <cols>
    <col min="1" max="1" width="25.85546875" style="506" customWidth="1"/>
    <col min="2" max="2" width="5.5703125" style="506" customWidth="1"/>
    <col min="3" max="3" width="49.140625" style="506" customWidth="1"/>
    <col min="4" max="4" width="13.42578125" style="506" customWidth="1"/>
    <col min="5" max="5" width="17.28515625" style="506" customWidth="1"/>
    <col min="6" max="6" width="13.85546875" style="506" customWidth="1"/>
    <col min="7" max="7" width="15" style="506" customWidth="1"/>
    <col min="8" max="8" width="9.7109375" style="506" customWidth="1"/>
    <col min="9" max="9" width="12.140625" style="506" customWidth="1"/>
    <col min="10" max="10" width="8.5703125" style="506" customWidth="1"/>
    <col min="11" max="11" width="8.7109375" style="506" customWidth="1"/>
    <col min="12" max="12" width="17.140625" style="506" customWidth="1"/>
    <col min="13" max="13" width="16" style="506" customWidth="1"/>
    <col min="14" max="14" width="8" style="506" hidden="1" customWidth="1"/>
    <col min="15" max="16384" width="9.140625" style="506"/>
  </cols>
  <sheetData>
    <row r="1" spans="1:26" s="469" customFormat="1" ht="26.45" customHeight="1" x14ac:dyDescent="0.25">
      <c r="A1" s="683" t="s">
        <v>0</v>
      </c>
      <c r="B1" s="676" t="s">
        <v>465</v>
      </c>
      <c r="C1" s="676" t="s">
        <v>2</v>
      </c>
      <c r="D1" s="676" t="s">
        <v>466</v>
      </c>
      <c r="E1" s="676" t="s">
        <v>4</v>
      </c>
      <c r="F1" s="676" t="s">
        <v>75</v>
      </c>
      <c r="G1" s="676"/>
      <c r="H1" s="676"/>
      <c r="I1" s="676"/>
      <c r="J1" s="676"/>
      <c r="K1" s="676"/>
      <c r="L1" s="676" t="s">
        <v>207</v>
      </c>
      <c r="M1" s="676"/>
      <c r="N1" s="468"/>
    </row>
    <row r="2" spans="1:26" s="469" customFormat="1" ht="30" customHeight="1" x14ac:dyDescent="0.25">
      <c r="A2" s="683"/>
      <c r="B2" s="676"/>
      <c r="C2" s="676"/>
      <c r="D2" s="676"/>
      <c r="E2" s="676"/>
      <c r="F2" s="676" t="s">
        <v>7</v>
      </c>
      <c r="G2" s="676" t="s">
        <v>467</v>
      </c>
      <c r="H2" s="676"/>
      <c r="I2" s="676"/>
      <c r="J2" s="676"/>
      <c r="K2" s="676"/>
      <c r="L2" s="676"/>
      <c r="M2" s="676"/>
      <c r="N2" s="468"/>
    </row>
    <row r="3" spans="1:26" s="469" customFormat="1" ht="21.75" customHeight="1" x14ac:dyDescent="0.25">
      <c r="A3" s="683"/>
      <c r="B3" s="676"/>
      <c r="C3" s="676"/>
      <c r="D3" s="676"/>
      <c r="E3" s="676"/>
      <c r="F3" s="676"/>
      <c r="G3" s="676" t="s">
        <v>32</v>
      </c>
      <c r="H3" s="676" t="s">
        <v>10</v>
      </c>
      <c r="I3" s="676"/>
      <c r="J3" s="676" t="s">
        <v>11</v>
      </c>
      <c r="K3" s="676" t="s">
        <v>12</v>
      </c>
      <c r="L3" s="676" t="s">
        <v>13</v>
      </c>
      <c r="M3" s="676" t="s">
        <v>14</v>
      </c>
      <c r="N3" s="468"/>
    </row>
    <row r="4" spans="1:26" s="469" customFormat="1" ht="87" customHeight="1" x14ac:dyDescent="0.25">
      <c r="A4" s="683"/>
      <c r="B4" s="676"/>
      <c r="C4" s="676"/>
      <c r="D4" s="676"/>
      <c r="E4" s="676"/>
      <c r="F4" s="676"/>
      <c r="G4" s="682"/>
      <c r="H4" s="470" t="s">
        <v>468</v>
      </c>
      <c r="I4" s="470" t="s">
        <v>469</v>
      </c>
      <c r="J4" s="682"/>
      <c r="K4" s="682"/>
      <c r="L4" s="676"/>
      <c r="M4" s="676"/>
      <c r="N4" s="468"/>
    </row>
    <row r="5" spans="1:26" s="473" customFormat="1" ht="16.5" customHeight="1" x14ac:dyDescent="0.25">
      <c r="A5" s="468">
        <v>1</v>
      </c>
      <c r="B5" s="471">
        <v>2</v>
      </c>
      <c r="C5" s="471">
        <v>3</v>
      </c>
      <c r="D5" s="471">
        <v>4</v>
      </c>
      <c r="E5" s="471">
        <v>5</v>
      </c>
      <c r="F5" s="471">
        <v>6</v>
      </c>
      <c r="G5" s="471">
        <v>7</v>
      </c>
      <c r="H5" s="471">
        <v>8</v>
      </c>
      <c r="I5" s="471">
        <v>9</v>
      </c>
      <c r="J5" s="471">
        <v>10</v>
      </c>
      <c r="K5" s="471">
        <v>11</v>
      </c>
      <c r="L5" s="471">
        <v>12</v>
      </c>
      <c r="M5" s="468">
        <v>13</v>
      </c>
      <c r="N5" s="472"/>
    </row>
    <row r="6" spans="1:26" s="475" customFormat="1" ht="15" customHeight="1" x14ac:dyDescent="0.25">
      <c r="A6" s="677" t="s">
        <v>470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474"/>
      <c r="P6" s="476"/>
      <c r="Q6" s="477"/>
      <c r="R6" s="478"/>
      <c r="S6" s="479"/>
      <c r="T6" s="479"/>
      <c r="U6" s="480"/>
      <c r="V6" s="480"/>
      <c r="W6" s="480"/>
      <c r="X6" s="480"/>
      <c r="Y6" s="476"/>
      <c r="Z6" s="481"/>
    </row>
    <row r="7" spans="1:26" s="483" customFormat="1" ht="15.75" customHeight="1" x14ac:dyDescent="0.2">
      <c r="A7" s="678" t="s">
        <v>471</v>
      </c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482"/>
    </row>
    <row r="8" spans="1:26" s="483" customFormat="1" ht="51" customHeight="1" x14ac:dyDescent="0.2">
      <c r="A8" s="680" t="s">
        <v>472</v>
      </c>
      <c r="B8" s="484">
        <v>1</v>
      </c>
      <c r="C8" s="256" t="s">
        <v>473</v>
      </c>
      <c r="D8" s="345">
        <v>2022</v>
      </c>
      <c r="E8" s="345" t="s">
        <v>319</v>
      </c>
      <c r="F8" s="345"/>
      <c r="G8" s="345"/>
      <c r="H8" s="345"/>
      <c r="I8" s="345"/>
      <c r="J8" s="345"/>
      <c r="K8" s="345"/>
      <c r="L8" s="485" t="s">
        <v>474</v>
      </c>
      <c r="M8" s="486" t="s">
        <v>475</v>
      </c>
      <c r="N8" s="482"/>
    </row>
    <row r="9" spans="1:26" s="483" customFormat="1" ht="67.5" customHeight="1" x14ac:dyDescent="0.2">
      <c r="A9" s="681"/>
      <c r="B9" s="484">
        <v>2</v>
      </c>
      <c r="C9" s="256" t="s">
        <v>476</v>
      </c>
      <c r="D9" s="345">
        <v>2022</v>
      </c>
      <c r="E9" s="345" t="s">
        <v>477</v>
      </c>
      <c r="F9" s="345"/>
      <c r="G9" s="345"/>
      <c r="H9" s="345"/>
      <c r="I9" s="345"/>
      <c r="J9" s="345"/>
      <c r="K9" s="345"/>
      <c r="L9" s="485" t="s">
        <v>146</v>
      </c>
      <c r="M9" s="486" t="s">
        <v>478</v>
      </c>
      <c r="N9" s="482"/>
    </row>
    <row r="10" spans="1:26" s="483" customFormat="1" ht="96" customHeight="1" x14ac:dyDescent="0.2">
      <c r="A10" s="487"/>
      <c r="B10" s="484">
        <v>3</v>
      </c>
      <c r="C10" s="256" t="s">
        <v>479</v>
      </c>
      <c r="D10" s="345">
        <v>2022</v>
      </c>
      <c r="E10" s="345" t="s">
        <v>319</v>
      </c>
      <c r="F10" s="345"/>
      <c r="G10" s="345"/>
      <c r="H10" s="345"/>
      <c r="I10" s="345"/>
      <c r="J10" s="345"/>
      <c r="K10" s="345"/>
      <c r="L10" s="485" t="s">
        <v>474</v>
      </c>
      <c r="M10" s="486" t="s">
        <v>480</v>
      </c>
      <c r="N10" s="482"/>
      <c r="O10" s="476"/>
    </row>
    <row r="11" spans="1:26" s="483" customFormat="1" ht="60.75" customHeight="1" x14ac:dyDescent="0.2">
      <c r="A11" s="487"/>
      <c r="B11" s="484">
        <v>4</v>
      </c>
      <c r="C11" s="256" t="s">
        <v>481</v>
      </c>
      <c r="D11" s="345">
        <v>2022</v>
      </c>
      <c r="E11" s="345" t="s">
        <v>319</v>
      </c>
      <c r="F11" s="345"/>
      <c r="G11" s="345"/>
      <c r="H11" s="345"/>
      <c r="I11" s="345"/>
      <c r="J11" s="345"/>
      <c r="K11" s="345"/>
      <c r="L11" s="485" t="s">
        <v>137</v>
      </c>
      <c r="M11" s="486" t="s">
        <v>482</v>
      </c>
      <c r="N11" s="482"/>
      <c r="O11" s="476"/>
    </row>
    <row r="12" spans="1:26" s="483" customFormat="1" ht="51" customHeight="1" x14ac:dyDescent="0.2">
      <c r="A12" s="487"/>
      <c r="B12" s="484">
        <v>5</v>
      </c>
      <c r="C12" s="256" t="s">
        <v>483</v>
      </c>
      <c r="D12" s="345">
        <v>2022</v>
      </c>
      <c r="E12" s="345" t="s">
        <v>319</v>
      </c>
      <c r="F12" s="345"/>
      <c r="G12" s="345"/>
      <c r="H12" s="345"/>
      <c r="I12" s="345"/>
      <c r="J12" s="345"/>
      <c r="K12" s="345"/>
      <c r="L12" s="485" t="s">
        <v>484</v>
      </c>
      <c r="M12" s="486" t="s">
        <v>485</v>
      </c>
      <c r="N12" s="482"/>
      <c r="O12" s="476"/>
    </row>
    <row r="13" spans="1:26" s="483" customFormat="1" ht="87" customHeight="1" x14ac:dyDescent="0.2">
      <c r="A13" s="487"/>
      <c r="B13" s="484">
        <v>6</v>
      </c>
      <c r="C13" s="256" t="s">
        <v>486</v>
      </c>
      <c r="D13" s="345">
        <v>2022</v>
      </c>
      <c r="E13" s="345" t="s">
        <v>319</v>
      </c>
      <c r="F13" s="345"/>
      <c r="G13" s="345"/>
      <c r="H13" s="345"/>
      <c r="I13" s="345"/>
      <c r="J13" s="345"/>
      <c r="K13" s="345"/>
      <c r="L13" s="485" t="s">
        <v>484</v>
      </c>
      <c r="M13" s="486" t="s">
        <v>487</v>
      </c>
      <c r="N13" s="482"/>
      <c r="O13" s="476"/>
    </row>
    <row r="14" spans="1:26" s="483" customFormat="1" ht="65.25" customHeight="1" x14ac:dyDescent="0.2">
      <c r="A14" s="487"/>
      <c r="B14" s="484">
        <v>7</v>
      </c>
      <c r="C14" s="485" t="s">
        <v>488</v>
      </c>
      <c r="D14" s="345">
        <v>2022</v>
      </c>
      <c r="E14" s="345" t="s">
        <v>489</v>
      </c>
      <c r="F14" s="488">
        <f>SUM(G14:K14)</f>
        <v>10</v>
      </c>
      <c r="G14" s="489"/>
      <c r="H14" s="489"/>
      <c r="I14" s="488">
        <v>10</v>
      </c>
      <c r="J14" s="489"/>
      <c r="K14" s="489"/>
      <c r="L14" s="485" t="s">
        <v>490</v>
      </c>
      <c r="M14" s="486" t="s">
        <v>491</v>
      </c>
      <c r="N14" s="482"/>
      <c r="O14" s="476"/>
    </row>
    <row r="15" spans="1:26" s="483" customFormat="1" ht="67.5" customHeight="1" x14ac:dyDescent="0.2">
      <c r="A15" s="487"/>
      <c r="B15" s="484">
        <v>8</v>
      </c>
      <c r="C15" s="256" t="s">
        <v>492</v>
      </c>
      <c r="D15" s="345">
        <v>2022</v>
      </c>
      <c r="E15" s="345" t="s">
        <v>489</v>
      </c>
      <c r="F15" s="488">
        <f t="shared" ref="F15:F70" si="0">SUM(G15:K15)</f>
        <v>0</v>
      </c>
      <c r="G15" s="489"/>
      <c r="H15" s="489"/>
      <c r="I15" s="488"/>
      <c r="J15" s="489"/>
      <c r="K15" s="489"/>
      <c r="L15" s="485" t="s">
        <v>493</v>
      </c>
      <c r="M15" s="486" t="s">
        <v>494</v>
      </c>
      <c r="N15" s="482"/>
      <c r="O15" s="476"/>
    </row>
    <row r="16" spans="1:26" s="483" customFormat="1" ht="71.25" customHeight="1" x14ac:dyDescent="0.2">
      <c r="A16" s="487"/>
      <c r="B16" s="484">
        <v>9</v>
      </c>
      <c r="C16" s="256" t="s">
        <v>495</v>
      </c>
      <c r="D16" s="345">
        <v>2022</v>
      </c>
      <c r="E16" s="345" t="s">
        <v>489</v>
      </c>
      <c r="F16" s="488">
        <f t="shared" si="0"/>
        <v>90</v>
      </c>
      <c r="G16" s="489"/>
      <c r="H16" s="489"/>
      <c r="I16" s="488">
        <v>90</v>
      </c>
      <c r="J16" s="489"/>
      <c r="K16" s="489"/>
      <c r="L16" s="485" t="s">
        <v>298</v>
      </c>
      <c r="M16" s="486" t="s">
        <v>496</v>
      </c>
      <c r="N16" s="482"/>
      <c r="O16" s="476"/>
    </row>
    <row r="17" spans="1:15" s="483" customFormat="1" ht="51" customHeight="1" x14ac:dyDescent="0.2">
      <c r="A17" s="490"/>
      <c r="B17" s="484">
        <v>10</v>
      </c>
      <c r="C17" s="491" t="s">
        <v>497</v>
      </c>
      <c r="D17" s="345">
        <v>2022</v>
      </c>
      <c r="E17" s="345" t="s">
        <v>498</v>
      </c>
      <c r="F17" s="488">
        <f t="shared" si="0"/>
        <v>8.9499999999999993</v>
      </c>
      <c r="G17" s="488"/>
      <c r="H17" s="488"/>
      <c r="I17" s="488">
        <v>8.9499999999999993</v>
      </c>
      <c r="J17" s="347"/>
      <c r="K17" s="347"/>
      <c r="L17" s="485" t="s">
        <v>499</v>
      </c>
      <c r="M17" s="258" t="s">
        <v>496</v>
      </c>
      <c r="N17" s="482"/>
      <c r="O17" s="476"/>
    </row>
    <row r="18" spans="1:15" s="483" customFormat="1" ht="51.75" customHeight="1" x14ac:dyDescent="0.2">
      <c r="A18" s="487"/>
      <c r="B18" s="484">
        <v>11</v>
      </c>
      <c r="C18" s="491" t="s">
        <v>500</v>
      </c>
      <c r="D18" s="345">
        <v>2022</v>
      </c>
      <c r="E18" s="345" t="s">
        <v>498</v>
      </c>
      <c r="F18" s="488">
        <f t="shared" si="0"/>
        <v>134.38999999999999</v>
      </c>
      <c r="G18" s="488"/>
      <c r="H18" s="488"/>
      <c r="I18" s="488">
        <v>134.38999999999999</v>
      </c>
      <c r="J18" s="347"/>
      <c r="K18" s="347"/>
      <c r="L18" s="485" t="s">
        <v>499</v>
      </c>
      <c r="M18" s="258" t="s">
        <v>491</v>
      </c>
      <c r="N18" s="482"/>
    </row>
    <row r="19" spans="1:15" s="483" customFormat="1" ht="66" customHeight="1" x14ac:dyDescent="0.2">
      <c r="A19" s="492"/>
      <c r="B19" s="484">
        <v>12</v>
      </c>
      <c r="C19" s="491" t="s">
        <v>501</v>
      </c>
      <c r="D19" s="345">
        <v>2022</v>
      </c>
      <c r="E19" s="345" t="s">
        <v>502</v>
      </c>
      <c r="F19" s="488">
        <f t="shared" si="0"/>
        <v>0</v>
      </c>
      <c r="G19" s="488"/>
      <c r="H19" s="488"/>
      <c r="I19" s="488"/>
      <c r="J19" s="347"/>
      <c r="K19" s="347"/>
      <c r="L19" s="485" t="s">
        <v>503</v>
      </c>
      <c r="M19" s="258" t="s">
        <v>504</v>
      </c>
      <c r="N19" s="482"/>
    </row>
    <row r="20" spans="1:15" s="473" customFormat="1" ht="66.75" customHeight="1" x14ac:dyDescent="0.25">
      <c r="A20" s="493" t="s">
        <v>505</v>
      </c>
      <c r="B20" s="484">
        <v>13</v>
      </c>
      <c r="C20" s="256" t="s">
        <v>506</v>
      </c>
      <c r="D20" s="345">
        <v>2022</v>
      </c>
      <c r="E20" s="345" t="s">
        <v>319</v>
      </c>
      <c r="F20" s="488">
        <f t="shared" si="0"/>
        <v>0</v>
      </c>
      <c r="G20" s="347"/>
      <c r="H20" s="347"/>
      <c r="I20" s="347"/>
      <c r="J20" s="347"/>
      <c r="K20" s="347"/>
      <c r="L20" s="485" t="s">
        <v>507</v>
      </c>
      <c r="M20" s="258" t="s">
        <v>508</v>
      </c>
      <c r="N20" s="472"/>
    </row>
    <row r="21" spans="1:15" s="473" customFormat="1" ht="66.75" customHeight="1" x14ac:dyDescent="0.25">
      <c r="A21" s="487"/>
      <c r="B21" s="484">
        <v>14</v>
      </c>
      <c r="C21" s="256" t="s">
        <v>509</v>
      </c>
      <c r="D21" s="345">
        <v>2022</v>
      </c>
      <c r="E21" s="345" t="s">
        <v>319</v>
      </c>
      <c r="F21" s="488">
        <f t="shared" si="0"/>
        <v>553.5</v>
      </c>
      <c r="G21" s="347">
        <v>553.5</v>
      </c>
      <c r="H21" s="347"/>
      <c r="I21" s="347"/>
      <c r="J21" s="347"/>
      <c r="K21" s="347"/>
      <c r="L21" s="485" t="s">
        <v>510</v>
      </c>
      <c r="M21" s="258" t="s">
        <v>511</v>
      </c>
      <c r="N21" s="472"/>
    </row>
    <row r="22" spans="1:15" s="473" customFormat="1" ht="65.25" customHeight="1" x14ac:dyDescent="0.25">
      <c r="A22" s="487"/>
      <c r="B22" s="484">
        <v>15</v>
      </c>
      <c r="C22" s="256" t="s">
        <v>512</v>
      </c>
      <c r="D22" s="345">
        <v>2022</v>
      </c>
      <c r="E22" s="345" t="s">
        <v>319</v>
      </c>
      <c r="F22" s="488">
        <f t="shared" si="0"/>
        <v>383.8</v>
      </c>
      <c r="G22" s="347">
        <v>383.8</v>
      </c>
      <c r="H22" s="347"/>
      <c r="I22" s="347"/>
      <c r="J22" s="347"/>
      <c r="K22" s="347"/>
      <c r="L22" s="485" t="s">
        <v>513</v>
      </c>
      <c r="M22" s="494" t="s">
        <v>514</v>
      </c>
      <c r="N22" s="472"/>
    </row>
    <row r="23" spans="1:15" s="473" customFormat="1" ht="66" customHeight="1" x14ac:dyDescent="0.25">
      <c r="A23" s="487"/>
      <c r="B23" s="484">
        <v>16</v>
      </c>
      <c r="C23" s="256" t="s">
        <v>515</v>
      </c>
      <c r="D23" s="345">
        <v>2022</v>
      </c>
      <c r="E23" s="345" t="s">
        <v>319</v>
      </c>
      <c r="F23" s="488">
        <f t="shared" si="0"/>
        <v>80.099999999999994</v>
      </c>
      <c r="G23" s="347">
        <v>80.099999999999994</v>
      </c>
      <c r="H23" s="347"/>
      <c r="I23" s="347"/>
      <c r="J23" s="347"/>
      <c r="K23" s="347"/>
      <c r="L23" s="485" t="s">
        <v>513</v>
      </c>
      <c r="M23" s="345" t="s">
        <v>516</v>
      </c>
      <c r="N23" s="472"/>
    </row>
    <row r="24" spans="1:15" s="473" customFormat="1" ht="69.75" customHeight="1" x14ac:dyDescent="0.25">
      <c r="A24" s="487"/>
      <c r="B24" s="484">
        <v>17</v>
      </c>
      <c r="C24" s="256" t="s">
        <v>517</v>
      </c>
      <c r="D24" s="345">
        <v>2022</v>
      </c>
      <c r="E24" s="345" t="s">
        <v>319</v>
      </c>
      <c r="F24" s="488">
        <f t="shared" si="0"/>
        <v>133.5</v>
      </c>
      <c r="G24" s="347">
        <v>133.5</v>
      </c>
      <c r="H24" s="347"/>
      <c r="I24" s="347"/>
      <c r="J24" s="347"/>
      <c r="K24" s="347"/>
      <c r="L24" s="485" t="s">
        <v>513</v>
      </c>
      <c r="M24" s="494" t="s">
        <v>518</v>
      </c>
      <c r="N24" s="472"/>
    </row>
    <row r="25" spans="1:15" s="473" customFormat="1" ht="69.75" customHeight="1" x14ac:dyDescent="0.25">
      <c r="A25" s="487"/>
      <c r="B25" s="484">
        <v>18</v>
      </c>
      <c r="C25" s="256" t="s">
        <v>519</v>
      </c>
      <c r="D25" s="345">
        <v>2022</v>
      </c>
      <c r="E25" s="345" t="s">
        <v>319</v>
      </c>
      <c r="F25" s="488">
        <f t="shared" si="0"/>
        <v>2.4</v>
      </c>
      <c r="G25" s="346">
        <v>2.4</v>
      </c>
      <c r="H25" s="347"/>
      <c r="I25" s="347"/>
      <c r="J25" s="347"/>
      <c r="K25" s="347"/>
      <c r="L25" s="485" t="s">
        <v>177</v>
      </c>
      <c r="M25" s="258" t="s">
        <v>520</v>
      </c>
      <c r="N25" s="472"/>
    </row>
    <row r="26" spans="1:15" s="473" customFormat="1" ht="66" customHeight="1" x14ac:dyDescent="0.25">
      <c r="A26" s="487"/>
      <c r="B26" s="484">
        <v>19</v>
      </c>
      <c r="C26" s="256" t="s">
        <v>521</v>
      </c>
      <c r="D26" s="345">
        <v>2022</v>
      </c>
      <c r="E26" s="345" t="s">
        <v>319</v>
      </c>
      <c r="F26" s="488">
        <f t="shared" si="0"/>
        <v>57.6</v>
      </c>
      <c r="G26" s="347"/>
      <c r="H26" s="347"/>
      <c r="I26" s="347">
        <v>57.6</v>
      </c>
      <c r="J26" s="347"/>
      <c r="K26" s="347"/>
      <c r="L26" s="485" t="s">
        <v>177</v>
      </c>
      <c r="M26" s="258" t="s">
        <v>522</v>
      </c>
      <c r="N26" s="472"/>
    </row>
    <row r="27" spans="1:15" s="473" customFormat="1" ht="51" customHeight="1" x14ac:dyDescent="0.25">
      <c r="A27" s="487"/>
      <c r="B27" s="484">
        <v>20</v>
      </c>
      <c r="C27" s="256" t="s">
        <v>523</v>
      </c>
      <c r="D27" s="345">
        <v>2022</v>
      </c>
      <c r="E27" s="345" t="s">
        <v>319</v>
      </c>
      <c r="F27" s="488">
        <f t="shared" si="0"/>
        <v>5.8</v>
      </c>
      <c r="G27" s="346">
        <v>5.8</v>
      </c>
      <c r="H27" s="347"/>
      <c r="I27" s="347"/>
      <c r="J27" s="347"/>
      <c r="K27" s="347"/>
      <c r="L27" s="485" t="s">
        <v>177</v>
      </c>
      <c r="M27" s="258" t="s">
        <v>524</v>
      </c>
      <c r="N27" s="472"/>
    </row>
    <row r="28" spans="1:15" s="473" customFormat="1" ht="55.5" customHeight="1" x14ac:dyDescent="0.25">
      <c r="A28" s="487"/>
      <c r="B28" s="484">
        <v>21</v>
      </c>
      <c r="C28" s="256" t="s">
        <v>525</v>
      </c>
      <c r="D28" s="345">
        <v>2022</v>
      </c>
      <c r="E28" s="345" t="s">
        <v>526</v>
      </c>
      <c r="F28" s="488">
        <f t="shared" si="0"/>
        <v>13.4</v>
      </c>
      <c r="G28" s="346">
        <v>13.4</v>
      </c>
      <c r="H28" s="347"/>
      <c r="I28" s="347"/>
      <c r="J28" s="347"/>
      <c r="K28" s="347"/>
      <c r="L28" s="485" t="s">
        <v>177</v>
      </c>
      <c r="M28" s="258" t="s">
        <v>527</v>
      </c>
      <c r="N28" s="472"/>
    </row>
    <row r="29" spans="1:15" s="473" customFormat="1" ht="53.25" customHeight="1" x14ac:dyDescent="0.25">
      <c r="A29" s="487"/>
      <c r="B29" s="484">
        <v>22</v>
      </c>
      <c r="C29" s="256" t="s">
        <v>528</v>
      </c>
      <c r="D29" s="345">
        <v>2022</v>
      </c>
      <c r="E29" s="345" t="s">
        <v>526</v>
      </c>
      <c r="F29" s="488">
        <f t="shared" si="0"/>
        <v>10.5</v>
      </c>
      <c r="G29" s="346">
        <v>10.5</v>
      </c>
      <c r="H29" s="347"/>
      <c r="I29" s="347"/>
      <c r="J29" s="347"/>
      <c r="K29" s="347"/>
      <c r="L29" s="485" t="s">
        <v>177</v>
      </c>
      <c r="M29" s="258" t="s">
        <v>529</v>
      </c>
      <c r="N29" s="472"/>
    </row>
    <row r="30" spans="1:15" s="473" customFormat="1" ht="53.25" customHeight="1" x14ac:dyDescent="0.25">
      <c r="A30" s="490"/>
      <c r="B30" s="484">
        <v>23</v>
      </c>
      <c r="C30" s="256" t="s">
        <v>530</v>
      </c>
      <c r="D30" s="345">
        <v>2022</v>
      </c>
      <c r="E30" s="494" t="s">
        <v>531</v>
      </c>
      <c r="F30" s="488">
        <f t="shared" si="0"/>
        <v>100</v>
      </c>
      <c r="G30" s="347"/>
      <c r="H30" s="347"/>
      <c r="I30" s="346">
        <v>100</v>
      </c>
      <c r="J30" s="347"/>
      <c r="K30" s="347"/>
      <c r="L30" s="485" t="s">
        <v>177</v>
      </c>
      <c r="M30" s="258" t="s">
        <v>532</v>
      </c>
      <c r="N30" s="472"/>
    </row>
    <row r="31" spans="1:15" s="473" customFormat="1" ht="101.25" customHeight="1" x14ac:dyDescent="0.25">
      <c r="A31" s="487"/>
      <c r="B31" s="484">
        <v>24</v>
      </c>
      <c r="C31" s="256" t="s">
        <v>533</v>
      </c>
      <c r="D31" s="345">
        <v>2022</v>
      </c>
      <c r="E31" s="494" t="s">
        <v>531</v>
      </c>
      <c r="F31" s="488">
        <f t="shared" si="0"/>
        <v>20</v>
      </c>
      <c r="G31" s="347"/>
      <c r="H31" s="347"/>
      <c r="I31" s="346">
        <v>20</v>
      </c>
      <c r="J31" s="347"/>
      <c r="K31" s="347"/>
      <c r="L31" s="485" t="s">
        <v>177</v>
      </c>
      <c r="M31" s="258" t="s">
        <v>534</v>
      </c>
      <c r="N31" s="472"/>
    </row>
    <row r="32" spans="1:15" s="473" customFormat="1" ht="99.75" customHeight="1" x14ac:dyDescent="0.25">
      <c r="A32" s="495"/>
      <c r="B32" s="484">
        <v>25</v>
      </c>
      <c r="C32" s="491" t="s">
        <v>535</v>
      </c>
      <c r="D32" s="345">
        <v>2022</v>
      </c>
      <c r="E32" s="345" t="s">
        <v>536</v>
      </c>
      <c r="F32" s="488">
        <f t="shared" si="0"/>
        <v>12</v>
      </c>
      <c r="G32" s="347"/>
      <c r="H32" s="347"/>
      <c r="I32" s="346">
        <v>12</v>
      </c>
      <c r="J32" s="347"/>
      <c r="K32" s="347"/>
      <c r="L32" s="485" t="s">
        <v>490</v>
      </c>
      <c r="M32" s="258" t="s">
        <v>537</v>
      </c>
      <c r="N32" s="472"/>
    </row>
    <row r="33" spans="1:14" s="473" customFormat="1" ht="65.25" customHeight="1" x14ac:dyDescent="0.25">
      <c r="A33" s="487"/>
      <c r="B33" s="484">
        <v>26</v>
      </c>
      <c r="C33" s="256" t="s">
        <v>538</v>
      </c>
      <c r="D33" s="345">
        <v>2022</v>
      </c>
      <c r="E33" s="345" t="s">
        <v>319</v>
      </c>
      <c r="F33" s="488">
        <f t="shared" si="0"/>
        <v>2651</v>
      </c>
      <c r="G33" s="346">
        <v>2651</v>
      </c>
      <c r="H33" s="347"/>
      <c r="I33" s="347"/>
      <c r="J33" s="347"/>
      <c r="K33" s="347"/>
      <c r="L33" s="485" t="s">
        <v>539</v>
      </c>
      <c r="M33" s="496" t="s">
        <v>540</v>
      </c>
      <c r="N33" s="472"/>
    </row>
    <row r="34" spans="1:14" s="473" customFormat="1" ht="51.75" customHeight="1" x14ac:dyDescent="0.25">
      <c r="A34" s="487"/>
      <c r="B34" s="484">
        <v>27</v>
      </c>
      <c r="C34" s="256" t="s">
        <v>541</v>
      </c>
      <c r="D34" s="345">
        <v>2022</v>
      </c>
      <c r="E34" s="345" t="s">
        <v>542</v>
      </c>
      <c r="F34" s="488">
        <f t="shared" si="0"/>
        <v>24.7</v>
      </c>
      <c r="G34" s="347"/>
      <c r="H34" s="347"/>
      <c r="I34" s="346">
        <v>24.7</v>
      </c>
      <c r="J34" s="347"/>
      <c r="K34" s="347"/>
      <c r="L34" s="485" t="s">
        <v>543</v>
      </c>
      <c r="M34" s="258" t="s">
        <v>544</v>
      </c>
      <c r="N34" s="472"/>
    </row>
    <row r="35" spans="1:14" s="473" customFormat="1" ht="87.75" customHeight="1" x14ac:dyDescent="0.25">
      <c r="A35" s="490"/>
      <c r="B35" s="484">
        <v>28</v>
      </c>
      <c r="C35" s="256" t="s">
        <v>545</v>
      </c>
      <c r="D35" s="345">
        <v>2022</v>
      </c>
      <c r="E35" s="494" t="s">
        <v>546</v>
      </c>
      <c r="F35" s="488">
        <f t="shared" si="0"/>
        <v>18247.71</v>
      </c>
      <c r="G35" s="346">
        <v>18247.71</v>
      </c>
      <c r="H35" s="347"/>
      <c r="I35" s="346"/>
      <c r="J35" s="347"/>
      <c r="K35" s="347"/>
      <c r="L35" s="485" t="s">
        <v>543</v>
      </c>
      <c r="M35" s="494" t="s">
        <v>547</v>
      </c>
      <c r="N35" s="472"/>
    </row>
    <row r="36" spans="1:14" s="473" customFormat="1" ht="117.75" customHeight="1" x14ac:dyDescent="0.25">
      <c r="A36" s="487" t="s">
        <v>548</v>
      </c>
      <c r="B36" s="484">
        <v>29</v>
      </c>
      <c r="C36" s="256" t="s">
        <v>549</v>
      </c>
      <c r="D36" s="345">
        <v>2022</v>
      </c>
      <c r="E36" s="494" t="s">
        <v>550</v>
      </c>
      <c r="F36" s="488">
        <f t="shared" si="0"/>
        <v>58</v>
      </c>
      <c r="G36" s="347"/>
      <c r="H36" s="347"/>
      <c r="I36" s="346">
        <v>58</v>
      </c>
      <c r="J36" s="347"/>
      <c r="K36" s="347"/>
      <c r="L36" s="485" t="s">
        <v>543</v>
      </c>
      <c r="M36" s="258" t="s">
        <v>551</v>
      </c>
      <c r="N36" s="472"/>
    </row>
    <row r="37" spans="1:14" s="473" customFormat="1" ht="53.25" customHeight="1" x14ac:dyDescent="0.25">
      <c r="A37" s="487"/>
      <c r="B37" s="484">
        <v>30</v>
      </c>
      <c r="C37" s="256" t="s">
        <v>552</v>
      </c>
      <c r="D37" s="345">
        <v>2022</v>
      </c>
      <c r="E37" s="345" t="s">
        <v>526</v>
      </c>
      <c r="F37" s="488">
        <f t="shared" si="0"/>
        <v>5.3</v>
      </c>
      <c r="G37" s="346">
        <v>5.3</v>
      </c>
      <c r="H37" s="347"/>
      <c r="I37" s="347"/>
      <c r="J37" s="347"/>
      <c r="K37" s="347"/>
      <c r="L37" s="485" t="s">
        <v>177</v>
      </c>
      <c r="M37" s="258" t="s">
        <v>553</v>
      </c>
      <c r="N37" s="472"/>
    </row>
    <row r="38" spans="1:14" s="473" customFormat="1" ht="97.5" customHeight="1" x14ac:dyDescent="0.25">
      <c r="A38" s="487"/>
      <c r="B38" s="484">
        <v>31</v>
      </c>
      <c r="C38" s="256" t="s">
        <v>554</v>
      </c>
      <c r="D38" s="345">
        <v>2022</v>
      </c>
      <c r="E38" s="345" t="s">
        <v>319</v>
      </c>
      <c r="F38" s="488">
        <f t="shared" si="0"/>
        <v>5</v>
      </c>
      <c r="G38" s="347"/>
      <c r="H38" s="347"/>
      <c r="I38" s="346">
        <v>5</v>
      </c>
      <c r="J38" s="347"/>
      <c r="K38" s="347"/>
      <c r="L38" s="485" t="s">
        <v>177</v>
      </c>
      <c r="M38" s="258" t="s">
        <v>518</v>
      </c>
      <c r="N38" s="472"/>
    </row>
    <row r="39" spans="1:14" s="473" customFormat="1" ht="83.25" customHeight="1" x14ac:dyDescent="0.25">
      <c r="A39" s="487"/>
      <c r="B39" s="484">
        <v>32</v>
      </c>
      <c r="C39" s="256" t="s">
        <v>555</v>
      </c>
      <c r="D39" s="345">
        <v>2022</v>
      </c>
      <c r="E39" s="345" t="s">
        <v>319</v>
      </c>
      <c r="F39" s="488">
        <f t="shared" si="0"/>
        <v>974</v>
      </c>
      <c r="G39" s="346">
        <v>974</v>
      </c>
      <c r="H39" s="347"/>
      <c r="I39" s="347"/>
      <c r="J39" s="347"/>
      <c r="K39" s="347"/>
      <c r="L39" s="485" t="s">
        <v>556</v>
      </c>
      <c r="M39" s="258" t="s">
        <v>557</v>
      </c>
      <c r="N39" s="472"/>
    </row>
    <row r="40" spans="1:14" s="473" customFormat="1" ht="69" customHeight="1" x14ac:dyDescent="0.25">
      <c r="A40" s="490"/>
      <c r="B40" s="484">
        <v>33</v>
      </c>
      <c r="C40" s="256" t="s">
        <v>558</v>
      </c>
      <c r="D40" s="345">
        <v>2022</v>
      </c>
      <c r="E40" s="345" t="s">
        <v>536</v>
      </c>
      <c r="F40" s="488">
        <f t="shared" si="0"/>
        <v>40.6</v>
      </c>
      <c r="G40" s="347"/>
      <c r="H40" s="347"/>
      <c r="I40" s="346">
        <v>40.6</v>
      </c>
      <c r="J40" s="347"/>
      <c r="K40" s="347"/>
      <c r="L40" s="485" t="s">
        <v>543</v>
      </c>
      <c r="M40" s="258" t="s">
        <v>559</v>
      </c>
      <c r="N40" s="472"/>
    </row>
    <row r="41" spans="1:14" s="473" customFormat="1" ht="69.75" customHeight="1" x14ac:dyDescent="0.25">
      <c r="A41" s="493" t="s">
        <v>560</v>
      </c>
      <c r="B41" s="484">
        <v>34</v>
      </c>
      <c r="C41" s="256" t="s">
        <v>561</v>
      </c>
      <c r="D41" s="345">
        <v>2022</v>
      </c>
      <c r="E41" s="345" t="s">
        <v>562</v>
      </c>
      <c r="F41" s="488">
        <f t="shared" si="0"/>
        <v>266.60000000000002</v>
      </c>
      <c r="G41" s="347"/>
      <c r="H41" s="347"/>
      <c r="I41" s="346">
        <v>266.60000000000002</v>
      </c>
      <c r="J41" s="347"/>
      <c r="K41" s="347"/>
      <c r="L41" s="485" t="s">
        <v>490</v>
      </c>
      <c r="M41" s="494" t="s">
        <v>563</v>
      </c>
      <c r="N41" s="472"/>
    </row>
    <row r="42" spans="1:14" s="473" customFormat="1" ht="65.25" customHeight="1" x14ac:dyDescent="0.25">
      <c r="A42" s="487"/>
      <c r="B42" s="484">
        <v>35</v>
      </c>
      <c r="C42" s="256" t="s">
        <v>564</v>
      </c>
      <c r="D42" s="345">
        <v>2022</v>
      </c>
      <c r="E42" s="345" t="s">
        <v>536</v>
      </c>
      <c r="F42" s="488">
        <f t="shared" si="0"/>
        <v>398.8</v>
      </c>
      <c r="G42" s="347"/>
      <c r="H42" s="347"/>
      <c r="I42" s="346">
        <v>398.8</v>
      </c>
      <c r="J42" s="347"/>
      <c r="K42" s="347"/>
      <c r="L42" s="485" t="s">
        <v>513</v>
      </c>
      <c r="M42" s="258" t="s">
        <v>544</v>
      </c>
      <c r="N42" s="472"/>
    </row>
    <row r="43" spans="1:14" s="473" customFormat="1" ht="80.25" customHeight="1" x14ac:dyDescent="0.25">
      <c r="A43" s="487"/>
      <c r="B43" s="484">
        <v>36</v>
      </c>
      <c r="C43" s="256" t="s">
        <v>565</v>
      </c>
      <c r="D43" s="345">
        <v>2022</v>
      </c>
      <c r="E43" s="345" t="s">
        <v>536</v>
      </c>
      <c r="F43" s="488">
        <f t="shared" si="0"/>
        <v>0</v>
      </c>
      <c r="G43" s="347"/>
      <c r="H43" s="347"/>
      <c r="I43" s="346"/>
      <c r="J43" s="347"/>
      <c r="K43" s="347"/>
      <c r="L43" s="485" t="s">
        <v>490</v>
      </c>
      <c r="M43" s="258" t="s">
        <v>566</v>
      </c>
      <c r="N43" s="472"/>
    </row>
    <row r="44" spans="1:14" s="473" customFormat="1" ht="66" customHeight="1" x14ac:dyDescent="0.25">
      <c r="A44" s="487"/>
      <c r="B44" s="484">
        <v>37</v>
      </c>
      <c r="C44" s="256" t="s">
        <v>567</v>
      </c>
      <c r="D44" s="345">
        <v>2022</v>
      </c>
      <c r="E44" s="345" t="s">
        <v>319</v>
      </c>
      <c r="F44" s="488">
        <f t="shared" si="0"/>
        <v>3230.6</v>
      </c>
      <c r="G44" s="347">
        <v>3230.6</v>
      </c>
      <c r="H44" s="347"/>
      <c r="I44" s="347"/>
      <c r="J44" s="347"/>
      <c r="K44" s="346"/>
      <c r="L44" s="485" t="s">
        <v>539</v>
      </c>
      <c r="M44" s="258" t="s">
        <v>568</v>
      </c>
      <c r="N44" s="472"/>
    </row>
    <row r="45" spans="1:14" s="473" customFormat="1" ht="69.75" customHeight="1" x14ac:dyDescent="0.25">
      <c r="A45" s="487"/>
      <c r="B45" s="484">
        <v>38</v>
      </c>
      <c r="C45" s="491" t="s">
        <v>569</v>
      </c>
      <c r="D45" s="345">
        <v>2022</v>
      </c>
      <c r="E45" s="345" t="s">
        <v>536</v>
      </c>
      <c r="F45" s="488">
        <f t="shared" si="0"/>
        <v>53</v>
      </c>
      <c r="G45" s="347"/>
      <c r="H45" s="347"/>
      <c r="I45" s="346">
        <v>53</v>
      </c>
      <c r="J45" s="347"/>
      <c r="K45" s="347"/>
      <c r="L45" s="485" t="s">
        <v>539</v>
      </c>
      <c r="M45" s="258" t="s">
        <v>570</v>
      </c>
      <c r="N45" s="472"/>
    </row>
    <row r="46" spans="1:14" s="473" customFormat="1" ht="53.25" customHeight="1" x14ac:dyDescent="0.25">
      <c r="A46" s="487"/>
      <c r="B46" s="484">
        <v>39</v>
      </c>
      <c r="C46" s="256" t="s">
        <v>571</v>
      </c>
      <c r="D46" s="345">
        <v>2022</v>
      </c>
      <c r="E46" s="345" t="s">
        <v>536</v>
      </c>
      <c r="F46" s="488">
        <f t="shared" si="0"/>
        <v>40</v>
      </c>
      <c r="G46" s="347"/>
      <c r="H46" s="347"/>
      <c r="I46" s="346">
        <v>40</v>
      </c>
      <c r="J46" s="347"/>
      <c r="K46" s="347"/>
      <c r="L46" s="485" t="s">
        <v>177</v>
      </c>
      <c r="M46" s="258" t="s">
        <v>572</v>
      </c>
      <c r="N46" s="472"/>
    </row>
    <row r="47" spans="1:14" s="473" customFormat="1" ht="54" customHeight="1" x14ac:dyDescent="0.25">
      <c r="A47" s="487"/>
      <c r="B47" s="484">
        <v>40</v>
      </c>
      <c r="C47" s="256" t="s">
        <v>573</v>
      </c>
      <c r="D47" s="345">
        <v>2022</v>
      </c>
      <c r="E47" s="345" t="s">
        <v>574</v>
      </c>
      <c r="F47" s="488">
        <f t="shared" si="0"/>
        <v>28.4</v>
      </c>
      <c r="G47" s="347"/>
      <c r="H47" s="347"/>
      <c r="I47" s="346">
        <v>28.4</v>
      </c>
      <c r="J47" s="347"/>
      <c r="K47" s="347"/>
      <c r="L47" s="485" t="s">
        <v>177</v>
      </c>
      <c r="M47" s="258" t="s">
        <v>575</v>
      </c>
      <c r="N47" s="472"/>
    </row>
    <row r="48" spans="1:14" s="473" customFormat="1" ht="69" customHeight="1" x14ac:dyDescent="0.25">
      <c r="A48" s="487"/>
      <c r="B48" s="484">
        <v>41</v>
      </c>
      <c r="C48" s="256" t="s">
        <v>576</v>
      </c>
      <c r="D48" s="345">
        <v>2022</v>
      </c>
      <c r="E48" s="494" t="s">
        <v>577</v>
      </c>
      <c r="F48" s="488">
        <f t="shared" si="0"/>
        <v>8.1</v>
      </c>
      <c r="G48" s="347">
        <v>8.1</v>
      </c>
      <c r="H48" s="347"/>
      <c r="I48" s="347"/>
      <c r="J48" s="347"/>
      <c r="K48" s="346"/>
      <c r="L48" s="485" t="s">
        <v>177</v>
      </c>
      <c r="M48" s="345" t="s">
        <v>578</v>
      </c>
      <c r="N48" s="472"/>
    </row>
    <row r="49" spans="1:14" s="473" customFormat="1" ht="63.75" customHeight="1" x14ac:dyDescent="0.25">
      <c r="A49" s="487"/>
      <c r="B49" s="484">
        <v>42</v>
      </c>
      <c r="C49" s="256" t="s">
        <v>579</v>
      </c>
      <c r="D49" s="345">
        <v>2022</v>
      </c>
      <c r="E49" s="494" t="s">
        <v>580</v>
      </c>
      <c r="F49" s="488">
        <f t="shared" si="0"/>
        <v>1071.4000000000001</v>
      </c>
      <c r="G49" s="346">
        <v>1071.4000000000001</v>
      </c>
      <c r="H49" s="347"/>
      <c r="I49" s="347"/>
      <c r="J49" s="347"/>
      <c r="K49" s="347"/>
      <c r="L49" s="485" t="s">
        <v>556</v>
      </c>
      <c r="M49" s="258" t="s">
        <v>581</v>
      </c>
      <c r="N49" s="472"/>
    </row>
    <row r="50" spans="1:14" s="473" customFormat="1" ht="66.75" customHeight="1" x14ac:dyDescent="0.25">
      <c r="A50" s="487"/>
      <c r="B50" s="484">
        <v>43</v>
      </c>
      <c r="C50" s="256" t="s">
        <v>582</v>
      </c>
      <c r="D50" s="345">
        <v>2022</v>
      </c>
      <c r="E50" s="494" t="s">
        <v>580</v>
      </c>
      <c r="F50" s="488">
        <f t="shared" si="0"/>
        <v>3441.8</v>
      </c>
      <c r="G50" s="346">
        <v>3441.8</v>
      </c>
      <c r="H50" s="347"/>
      <c r="I50" s="347"/>
      <c r="J50" s="347"/>
      <c r="K50" s="347"/>
      <c r="L50" s="485" t="s">
        <v>556</v>
      </c>
      <c r="M50" s="258" t="s">
        <v>583</v>
      </c>
      <c r="N50" s="472"/>
    </row>
    <row r="51" spans="1:14" s="473" customFormat="1" ht="64.5" customHeight="1" x14ac:dyDescent="0.25">
      <c r="A51" s="487"/>
      <c r="B51" s="484">
        <v>44</v>
      </c>
      <c r="C51" s="256" t="s">
        <v>584</v>
      </c>
      <c r="D51" s="345">
        <v>2022</v>
      </c>
      <c r="E51" s="345" t="s">
        <v>319</v>
      </c>
      <c r="F51" s="488">
        <f t="shared" si="0"/>
        <v>13959.1</v>
      </c>
      <c r="G51" s="346">
        <v>13959.1</v>
      </c>
      <c r="H51" s="347"/>
      <c r="I51" s="347"/>
      <c r="J51" s="347"/>
      <c r="K51" s="347"/>
      <c r="L51" s="485" t="s">
        <v>556</v>
      </c>
      <c r="M51" s="345" t="s">
        <v>585</v>
      </c>
      <c r="N51" s="472"/>
    </row>
    <row r="52" spans="1:14" s="473" customFormat="1" ht="67.5" customHeight="1" x14ac:dyDescent="0.25">
      <c r="A52" s="487"/>
      <c r="B52" s="484">
        <v>45</v>
      </c>
      <c r="C52" s="256" t="s">
        <v>586</v>
      </c>
      <c r="D52" s="345">
        <v>2022</v>
      </c>
      <c r="E52" s="494" t="s">
        <v>587</v>
      </c>
      <c r="F52" s="488">
        <f t="shared" si="0"/>
        <v>351.7</v>
      </c>
      <c r="G52" s="346">
        <v>351.7</v>
      </c>
      <c r="H52" s="347"/>
      <c r="I52" s="347"/>
      <c r="J52" s="347"/>
      <c r="K52" s="347"/>
      <c r="L52" s="485" t="s">
        <v>556</v>
      </c>
      <c r="M52" s="258" t="s">
        <v>518</v>
      </c>
      <c r="N52" s="472"/>
    </row>
    <row r="53" spans="1:14" s="473" customFormat="1" ht="68.25" customHeight="1" x14ac:dyDescent="0.25">
      <c r="A53" s="490"/>
      <c r="B53" s="484">
        <v>46</v>
      </c>
      <c r="C53" s="256" t="s">
        <v>588</v>
      </c>
      <c r="D53" s="345">
        <v>2022</v>
      </c>
      <c r="E53" s="494" t="s">
        <v>580</v>
      </c>
      <c r="F53" s="488">
        <f t="shared" si="0"/>
        <v>41748.6</v>
      </c>
      <c r="G53" s="346">
        <v>41748.6</v>
      </c>
      <c r="H53" s="347"/>
      <c r="I53" s="347"/>
      <c r="J53" s="347"/>
      <c r="K53" s="347"/>
      <c r="L53" s="485" t="s">
        <v>556</v>
      </c>
      <c r="M53" s="345" t="s">
        <v>589</v>
      </c>
      <c r="N53" s="472"/>
    </row>
    <row r="54" spans="1:14" s="473" customFormat="1" ht="71.25" customHeight="1" x14ac:dyDescent="0.25">
      <c r="A54" s="487"/>
      <c r="B54" s="484">
        <v>47</v>
      </c>
      <c r="C54" s="256" t="s">
        <v>590</v>
      </c>
      <c r="D54" s="345">
        <v>2022</v>
      </c>
      <c r="E54" s="345" t="s">
        <v>591</v>
      </c>
      <c r="F54" s="488">
        <f t="shared" si="0"/>
        <v>25</v>
      </c>
      <c r="G54" s="346">
        <v>25</v>
      </c>
      <c r="H54" s="347"/>
      <c r="I54" s="347"/>
      <c r="J54" s="347"/>
      <c r="K54" s="347"/>
      <c r="L54" s="485" t="s">
        <v>556</v>
      </c>
      <c r="M54" s="258" t="s">
        <v>592</v>
      </c>
      <c r="N54" s="472"/>
    </row>
    <row r="55" spans="1:14" s="473" customFormat="1" ht="81.75" customHeight="1" x14ac:dyDescent="0.25">
      <c r="A55" s="487"/>
      <c r="B55" s="484">
        <v>48</v>
      </c>
      <c r="C55" s="256" t="s">
        <v>593</v>
      </c>
      <c r="D55" s="345">
        <v>2022</v>
      </c>
      <c r="E55" s="345" t="s">
        <v>594</v>
      </c>
      <c r="F55" s="488">
        <f t="shared" si="0"/>
        <v>715</v>
      </c>
      <c r="G55" s="347">
        <v>715</v>
      </c>
      <c r="H55" s="347"/>
      <c r="I55" s="346"/>
      <c r="J55" s="347"/>
      <c r="K55" s="347"/>
      <c r="L55" s="485" t="s">
        <v>556</v>
      </c>
      <c r="M55" s="258" t="s">
        <v>595</v>
      </c>
      <c r="N55" s="472"/>
    </row>
    <row r="56" spans="1:14" s="473" customFormat="1" ht="82.5" customHeight="1" x14ac:dyDescent="0.25">
      <c r="A56" s="487"/>
      <c r="B56" s="484">
        <v>49</v>
      </c>
      <c r="C56" s="256" t="s">
        <v>596</v>
      </c>
      <c r="D56" s="345">
        <v>2022</v>
      </c>
      <c r="E56" s="345" t="s">
        <v>319</v>
      </c>
      <c r="F56" s="488">
        <f t="shared" si="0"/>
        <v>37267.199999999997</v>
      </c>
      <c r="G56" s="346">
        <v>37267.199999999997</v>
      </c>
      <c r="H56" s="347"/>
      <c r="I56" s="347"/>
      <c r="J56" s="347"/>
      <c r="K56" s="347"/>
      <c r="L56" s="485" t="s">
        <v>597</v>
      </c>
      <c r="M56" s="494" t="s">
        <v>598</v>
      </c>
      <c r="N56" s="472"/>
    </row>
    <row r="57" spans="1:14" s="473" customFormat="1" ht="69" customHeight="1" x14ac:dyDescent="0.25">
      <c r="A57" s="487"/>
      <c r="B57" s="484">
        <v>50</v>
      </c>
      <c r="C57" s="256" t="s">
        <v>599</v>
      </c>
      <c r="D57" s="345">
        <v>2022</v>
      </c>
      <c r="E57" s="345" t="s">
        <v>319</v>
      </c>
      <c r="F57" s="488">
        <f t="shared" si="0"/>
        <v>8296.2999999999993</v>
      </c>
      <c r="G57" s="347">
        <v>8296.2999999999993</v>
      </c>
      <c r="H57" s="347"/>
      <c r="I57" s="347"/>
      <c r="J57" s="347"/>
      <c r="K57" s="346"/>
      <c r="L57" s="485" t="s">
        <v>597</v>
      </c>
      <c r="M57" s="258" t="s">
        <v>600</v>
      </c>
      <c r="N57" s="472"/>
    </row>
    <row r="58" spans="1:14" s="473" customFormat="1" ht="68.25" customHeight="1" x14ac:dyDescent="0.25">
      <c r="A58" s="487"/>
      <c r="B58" s="484">
        <v>51</v>
      </c>
      <c r="C58" s="256" t="s">
        <v>601</v>
      </c>
      <c r="D58" s="345">
        <v>2022</v>
      </c>
      <c r="E58" s="345" t="s">
        <v>319</v>
      </c>
      <c r="F58" s="488">
        <f t="shared" si="0"/>
        <v>4036</v>
      </c>
      <c r="G58" s="347">
        <v>4036</v>
      </c>
      <c r="H58" s="347"/>
      <c r="I58" s="347"/>
      <c r="J58" s="347"/>
      <c r="K58" s="346"/>
      <c r="L58" s="485" t="s">
        <v>597</v>
      </c>
      <c r="M58" s="258" t="s">
        <v>602</v>
      </c>
      <c r="N58" s="472"/>
    </row>
    <row r="59" spans="1:14" s="473" customFormat="1" ht="70.5" customHeight="1" x14ac:dyDescent="0.25">
      <c r="A59" s="487"/>
      <c r="B59" s="484">
        <v>52</v>
      </c>
      <c r="C59" s="256" t="s">
        <v>603</v>
      </c>
      <c r="D59" s="345">
        <v>2022</v>
      </c>
      <c r="E59" s="345" t="s">
        <v>319</v>
      </c>
      <c r="F59" s="488">
        <f t="shared" si="0"/>
        <v>126</v>
      </c>
      <c r="G59" s="346">
        <v>126</v>
      </c>
      <c r="H59" s="347"/>
      <c r="I59" s="347"/>
      <c r="J59" s="347"/>
      <c r="K59" s="346"/>
      <c r="L59" s="485" t="s">
        <v>597</v>
      </c>
      <c r="M59" s="258" t="s">
        <v>570</v>
      </c>
      <c r="N59" s="472"/>
    </row>
    <row r="60" spans="1:14" s="473" customFormat="1" ht="64.5" customHeight="1" x14ac:dyDescent="0.25">
      <c r="A60" s="487"/>
      <c r="B60" s="484">
        <v>53</v>
      </c>
      <c r="C60" s="256" t="s">
        <v>604</v>
      </c>
      <c r="D60" s="345">
        <v>2022</v>
      </c>
      <c r="E60" s="345" t="s">
        <v>319</v>
      </c>
      <c r="F60" s="488">
        <f t="shared" si="0"/>
        <v>7364.4</v>
      </c>
      <c r="G60" s="347">
        <v>7364.4</v>
      </c>
      <c r="H60" s="347"/>
      <c r="I60" s="347"/>
      <c r="J60" s="347"/>
      <c r="K60" s="346"/>
      <c r="L60" s="485" t="s">
        <v>597</v>
      </c>
      <c r="M60" s="258" t="s">
        <v>605</v>
      </c>
      <c r="N60" s="472"/>
    </row>
    <row r="61" spans="1:14" s="473" customFormat="1" ht="66.75" customHeight="1" x14ac:dyDescent="0.25">
      <c r="A61" s="487"/>
      <c r="B61" s="484">
        <v>54</v>
      </c>
      <c r="C61" s="256" t="s">
        <v>606</v>
      </c>
      <c r="D61" s="345">
        <v>2022</v>
      </c>
      <c r="E61" s="345" t="s">
        <v>607</v>
      </c>
      <c r="F61" s="488">
        <f t="shared" si="0"/>
        <v>710</v>
      </c>
      <c r="G61" s="347"/>
      <c r="H61" s="347"/>
      <c r="I61" s="346">
        <v>710</v>
      </c>
      <c r="J61" s="347"/>
      <c r="K61" s="347"/>
      <c r="L61" s="485" t="s">
        <v>597</v>
      </c>
      <c r="M61" s="494" t="s">
        <v>608</v>
      </c>
      <c r="N61" s="472"/>
    </row>
    <row r="62" spans="1:14" s="473" customFormat="1" ht="69" customHeight="1" x14ac:dyDescent="0.25">
      <c r="A62" s="487"/>
      <c r="B62" s="484">
        <v>55</v>
      </c>
      <c r="C62" s="256" t="s">
        <v>609</v>
      </c>
      <c r="D62" s="345">
        <v>2022</v>
      </c>
      <c r="E62" s="345" t="s">
        <v>319</v>
      </c>
      <c r="F62" s="488">
        <f t="shared" si="0"/>
        <v>65579.25</v>
      </c>
      <c r="G62" s="347">
        <v>65579.25</v>
      </c>
      <c r="H62" s="347"/>
      <c r="I62" s="346"/>
      <c r="J62" s="347"/>
      <c r="K62" s="346"/>
      <c r="L62" s="485" t="s">
        <v>597</v>
      </c>
      <c r="M62" s="494" t="s">
        <v>610</v>
      </c>
      <c r="N62" s="472"/>
    </row>
    <row r="63" spans="1:14" s="473" customFormat="1" ht="134.25" customHeight="1" x14ac:dyDescent="0.25">
      <c r="A63" s="487"/>
      <c r="B63" s="484">
        <v>56</v>
      </c>
      <c r="C63" s="256" t="s">
        <v>611</v>
      </c>
      <c r="D63" s="345">
        <v>2022</v>
      </c>
      <c r="E63" s="345" t="s">
        <v>612</v>
      </c>
      <c r="F63" s="488">
        <f t="shared" si="0"/>
        <v>6026.9</v>
      </c>
      <c r="G63" s="346">
        <v>26.9</v>
      </c>
      <c r="H63" s="347"/>
      <c r="I63" s="346">
        <v>6000</v>
      </c>
      <c r="J63" s="347"/>
      <c r="K63" s="347"/>
      <c r="L63" s="485" t="s">
        <v>539</v>
      </c>
      <c r="M63" s="258" t="s">
        <v>613</v>
      </c>
      <c r="N63" s="472"/>
    </row>
    <row r="64" spans="1:14" s="473" customFormat="1" ht="68.25" customHeight="1" x14ac:dyDescent="0.25">
      <c r="A64" s="490"/>
      <c r="B64" s="484">
        <v>57</v>
      </c>
      <c r="C64" s="256" t="s">
        <v>614</v>
      </c>
      <c r="D64" s="345">
        <v>2022</v>
      </c>
      <c r="E64" s="345" t="s">
        <v>615</v>
      </c>
      <c r="F64" s="488">
        <f t="shared" si="0"/>
        <v>760</v>
      </c>
      <c r="G64" s="346"/>
      <c r="H64" s="347"/>
      <c r="I64" s="346">
        <v>760</v>
      </c>
      <c r="J64" s="347"/>
      <c r="K64" s="347"/>
      <c r="L64" s="485" t="s">
        <v>539</v>
      </c>
      <c r="M64" s="258" t="s">
        <v>616</v>
      </c>
      <c r="N64" s="472"/>
    </row>
    <row r="65" spans="1:14" s="473" customFormat="1" ht="210.75" customHeight="1" x14ac:dyDescent="0.25">
      <c r="A65" s="487"/>
      <c r="B65" s="484">
        <v>58</v>
      </c>
      <c r="C65" s="256" t="s">
        <v>617</v>
      </c>
      <c r="D65" s="345">
        <v>2022</v>
      </c>
      <c r="E65" s="345" t="s">
        <v>618</v>
      </c>
      <c r="F65" s="488">
        <f t="shared" si="0"/>
        <v>1140</v>
      </c>
      <c r="G65" s="347"/>
      <c r="H65" s="347"/>
      <c r="I65" s="346">
        <v>1140</v>
      </c>
      <c r="J65" s="347"/>
      <c r="K65" s="346"/>
      <c r="L65" s="485" t="s">
        <v>597</v>
      </c>
      <c r="M65" s="258" t="s">
        <v>619</v>
      </c>
      <c r="N65" s="472"/>
    </row>
    <row r="66" spans="1:14" s="473" customFormat="1" ht="68.25" customHeight="1" x14ac:dyDescent="0.25">
      <c r="A66" s="487"/>
      <c r="B66" s="484">
        <v>59</v>
      </c>
      <c r="C66" s="256" t="s">
        <v>620</v>
      </c>
      <c r="D66" s="345">
        <v>2022</v>
      </c>
      <c r="E66" s="345" t="s">
        <v>621</v>
      </c>
      <c r="F66" s="488">
        <f t="shared" si="0"/>
        <v>35</v>
      </c>
      <c r="G66" s="347"/>
      <c r="H66" s="347"/>
      <c r="I66" s="346">
        <v>35</v>
      </c>
      <c r="J66" s="347"/>
      <c r="K66" s="347"/>
      <c r="L66" s="485" t="s">
        <v>539</v>
      </c>
      <c r="M66" s="258" t="s">
        <v>622</v>
      </c>
      <c r="N66" s="472"/>
    </row>
    <row r="67" spans="1:14" s="473" customFormat="1" ht="67.5" customHeight="1" x14ac:dyDescent="0.25">
      <c r="A67" s="487"/>
      <c r="B67" s="484">
        <v>60</v>
      </c>
      <c r="C67" s="256" t="s">
        <v>623</v>
      </c>
      <c r="D67" s="345">
        <v>2022</v>
      </c>
      <c r="E67" s="345" t="s">
        <v>624</v>
      </c>
      <c r="F67" s="488">
        <f t="shared" si="0"/>
        <v>310</v>
      </c>
      <c r="G67" s="346"/>
      <c r="H67" s="346"/>
      <c r="I67" s="346">
        <v>310</v>
      </c>
      <c r="J67" s="346"/>
      <c r="K67" s="346"/>
      <c r="L67" s="485" t="s">
        <v>597</v>
      </c>
      <c r="M67" s="258" t="s">
        <v>625</v>
      </c>
      <c r="N67" s="472"/>
    </row>
    <row r="68" spans="1:14" s="473" customFormat="1" ht="65.25" customHeight="1" x14ac:dyDescent="0.25">
      <c r="A68" s="487"/>
      <c r="B68" s="484">
        <v>61</v>
      </c>
      <c r="C68" s="256" t="s">
        <v>626</v>
      </c>
      <c r="D68" s="345">
        <v>2022</v>
      </c>
      <c r="E68" s="345" t="s">
        <v>627</v>
      </c>
      <c r="F68" s="488">
        <f t="shared" si="0"/>
        <v>1563</v>
      </c>
      <c r="G68" s="347"/>
      <c r="H68" s="347"/>
      <c r="I68" s="346">
        <v>1563</v>
      </c>
      <c r="J68" s="347"/>
      <c r="K68" s="347"/>
      <c r="L68" s="485" t="s">
        <v>597</v>
      </c>
      <c r="M68" s="494" t="s">
        <v>628</v>
      </c>
      <c r="N68" s="472"/>
    </row>
    <row r="69" spans="1:14" s="473" customFormat="1" ht="68.25" customHeight="1" x14ac:dyDescent="0.25">
      <c r="A69" s="487"/>
      <c r="B69" s="484">
        <v>62</v>
      </c>
      <c r="C69" s="256" t="s">
        <v>629</v>
      </c>
      <c r="D69" s="345">
        <v>2022</v>
      </c>
      <c r="E69" s="345" t="s">
        <v>624</v>
      </c>
      <c r="F69" s="488">
        <f t="shared" si="0"/>
        <v>330</v>
      </c>
      <c r="G69" s="347"/>
      <c r="H69" s="347"/>
      <c r="I69" s="346">
        <v>330</v>
      </c>
      <c r="J69" s="347"/>
      <c r="K69" s="347"/>
      <c r="L69" s="485" t="s">
        <v>539</v>
      </c>
      <c r="M69" s="494" t="s">
        <v>630</v>
      </c>
      <c r="N69" s="472"/>
    </row>
    <row r="70" spans="1:14" s="473" customFormat="1" ht="66" customHeight="1" x14ac:dyDescent="0.25">
      <c r="A70" s="487"/>
      <c r="B70" s="484">
        <v>63</v>
      </c>
      <c r="C70" s="256" t="s">
        <v>631</v>
      </c>
      <c r="D70" s="345">
        <v>2022</v>
      </c>
      <c r="E70" s="345" t="s">
        <v>319</v>
      </c>
      <c r="F70" s="488">
        <f t="shared" si="0"/>
        <v>7.3</v>
      </c>
      <c r="G70" s="347">
        <v>7.3</v>
      </c>
      <c r="H70" s="347"/>
      <c r="I70" s="347"/>
      <c r="J70" s="347"/>
      <c r="K70" s="347"/>
      <c r="L70" s="485" t="s">
        <v>539</v>
      </c>
      <c r="M70" s="258" t="s">
        <v>592</v>
      </c>
      <c r="N70" s="472"/>
    </row>
    <row r="71" spans="1:14" s="473" customFormat="1" ht="65.25" customHeight="1" x14ac:dyDescent="0.25">
      <c r="A71" s="487"/>
      <c r="B71" s="456">
        <v>64</v>
      </c>
      <c r="C71" s="256" t="s">
        <v>632</v>
      </c>
      <c r="D71" s="345">
        <v>2022</v>
      </c>
      <c r="E71" s="345" t="s">
        <v>536</v>
      </c>
      <c r="F71" s="488">
        <f>SUM(G71:K71)</f>
        <v>1.1000000000000001</v>
      </c>
      <c r="G71" s="347"/>
      <c r="H71" s="347"/>
      <c r="I71" s="347">
        <v>1.1000000000000001</v>
      </c>
      <c r="J71" s="347"/>
      <c r="K71" s="347"/>
      <c r="L71" s="485" t="s">
        <v>597</v>
      </c>
      <c r="M71" s="258" t="s">
        <v>633</v>
      </c>
      <c r="N71" s="472"/>
    </row>
    <row r="72" spans="1:14" s="473" customFormat="1" ht="51" customHeight="1" x14ac:dyDescent="0.25">
      <c r="A72" s="487"/>
      <c r="B72" s="413">
        <v>65</v>
      </c>
      <c r="C72" s="409" t="s">
        <v>872</v>
      </c>
      <c r="D72" s="410">
        <v>2022</v>
      </c>
      <c r="E72" s="410" t="s">
        <v>319</v>
      </c>
      <c r="F72" s="411">
        <f t="shared" ref="F72:F79" si="1">SUM(G72:K72)</f>
        <v>135.30099999999999</v>
      </c>
      <c r="G72" s="412"/>
      <c r="H72" s="412">
        <v>135.30099999999999</v>
      </c>
      <c r="I72" s="412"/>
      <c r="J72" s="347"/>
      <c r="K72" s="347"/>
      <c r="L72" s="497" t="s">
        <v>879</v>
      </c>
      <c r="M72" s="498" t="s">
        <v>960</v>
      </c>
      <c r="N72" s="472"/>
    </row>
    <row r="73" spans="1:14" s="473" customFormat="1" ht="51" customHeight="1" x14ac:dyDescent="0.25">
      <c r="A73" s="487"/>
      <c r="B73" s="413">
        <v>66</v>
      </c>
      <c r="C73" s="409" t="s">
        <v>873</v>
      </c>
      <c r="D73" s="410">
        <v>2022</v>
      </c>
      <c r="E73" s="410" t="s">
        <v>319</v>
      </c>
      <c r="F73" s="411">
        <f t="shared" si="1"/>
        <v>116.53</v>
      </c>
      <c r="G73" s="412"/>
      <c r="H73" s="412">
        <v>116.53</v>
      </c>
      <c r="I73" s="412"/>
      <c r="J73" s="347"/>
      <c r="K73" s="347"/>
      <c r="L73" s="497" t="s">
        <v>880</v>
      </c>
      <c r="M73" s="498" t="s">
        <v>961</v>
      </c>
      <c r="N73" s="472"/>
    </row>
    <row r="74" spans="1:14" s="473" customFormat="1" ht="65.25" customHeight="1" x14ac:dyDescent="0.25">
      <c r="A74" s="487"/>
      <c r="B74" s="413">
        <v>67</v>
      </c>
      <c r="C74" s="409" t="s">
        <v>874</v>
      </c>
      <c r="D74" s="410">
        <v>2022</v>
      </c>
      <c r="E74" s="410" t="s">
        <v>319</v>
      </c>
      <c r="F74" s="411">
        <f t="shared" si="1"/>
        <v>15.17</v>
      </c>
      <c r="G74" s="412"/>
      <c r="H74" s="412">
        <v>15.17</v>
      </c>
      <c r="I74" s="412"/>
      <c r="J74" s="347"/>
      <c r="K74" s="347"/>
      <c r="L74" s="497" t="s">
        <v>881</v>
      </c>
      <c r="M74" s="498" t="s">
        <v>595</v>
      </c>
      <c r="N74" s="472"/>
    </row>
    <row r="75" spans="1:14" s="473" customFormat="1" ht="65.25" customHeight="1" x14ac:dyDescent="0.25">
      <c r="A75" s="490"/>
      <c r="B75" s="413">
        <v>68</v>
      </c>
      <c r="C75" s="409" t="s">
        <v>875</v>
      </c>
      <c r="D75" s="410">
        <v>2022</v>
      </c>
      <c r="E75" s="410" t="s">
        <v>319</v>
      </c>
      <c r="F75" s="411">
        <f t="shared" si="1"/>
        <v>100.8</v>
      </c>
      <c r="G75" s="412"/>
      <c r="H75" s="412">
        <v>100.8</v>
      </c>
      <c r="I75" s="412"/>
      <c r="J75" s="347"/>
      <c r="K75" s="347"/>
      <c r="L75" s="497" t="s">
        <v>882</v>
      </c>
      <c r="M75" s="498" t="s">
        <v>962</v>
      </c>
      <c r="N75" s="472"/>
    </row>
    <row r="76" spans="1:14" s="473" customFormat="1" ht="65.25" customHeight="1" x14ac:dyDescent="0.25">
      <c r="A76" s="487"/>
      <c r="B76" s="537">
        <v>69</v>
      </c>
      <c r="C76" s="538" t="s">
        <v>876</v>
      </c>
      <c r="D76" s="539">
        <v>2022</v>
      </c>
      <c r="E76" s="539" t="s">
        <v>319</v>
      </c>
      <c r="F76" s="540">
        <f t="shared" si="1"/>
        <v>129</v>
      </c>
      <c r="G76" s="541"/>
      <c r="H76" s="541">
        <v>129</v>
      </c>
      <c r="I76" s="541"/>
      <c r="J76" s="542"/>
      <c r="K76" s="542"/>
      <c r="L76" s="543" t="s">
        <v>882</v>
      </c>
      <c r="M76" s="544" t="s">
        <v>963</v>
      </c>
      <c r="N76" s="472"/>
    </row>
    <row r="77" spans="1:14" s="473" customFormat="1" ht="65.25" customHeight="1" x14ac:dyDescent="0.25">
      <c r="A77" s="487"/>
      <c r="B77" s="413">
        <v>70</v>
      </c>
      <c r="C77" s="409" t="s">
        <v>952</v>
      </c>
      <c r="D77" s="410">
        <v>2022</v>
      </c>
      <c r="E77" s="410" t="s">
        <v>319</v>
      </c>
      <c r="F77" s="411">
        <f t="shared" si="1"/>
        <v>48</v>
      </c>
      <c r="G77" s="412"/>
      <c r="H77" s="412"/>
      <c r="I77" s="412">
        <v>48</v>
      </c>
      <c r="J77" s="347"/>
      <c r="K77" s="347"/>
      <c r="L77" s="497" t="s">
        <v>879</v>
      </c>
      <c r="M77" s="498" t="s">
        <v>491</v>
      </c>
      <c r="N77" s="472"/>
    </row>
    <row r="78" spans="1:14" s="473" customFormat="1" ht="65.25" customHeight="1" x14ac:dyDescent="0.25">
      <c r="A78" s="487"/>
      <c r="B78" s="413">
        <v>71</v>
      </c>
      <c r="C78" s="409" t="s">
        <v>704</v>
      </c>
      <c r="D78" s="410">
        <v>2022</v>
      </c>
      <c r="E78" s="410" t="s">
        <v>877</v>
      </c>
      <c r="F78" s="411">
        <f t="shared" si="1"/>
        <v>1000</v>
      </c>
      <c r="G78" s="412"/>
      <c r="H78" s="412"/>
      <c r="I78" s="412">
        <v>1000</v>
      </c>
      <c r="J78" s="347"/>
      <c r="K78" s="347"/>
      <c r="L78" s="497" t="s">
        <v>882</v>
      </c>
      <c r="M78" s="498" t="s">
        <v>622</v>
      </c>
      <c r="N78" s="472"/>
    </row>
    <row r="79" spans="1:14" s="473" customFormat="1" ht="65.25" customHeight="1" x14ac:dyDescent="0.25">
      <c r="A79" s="499" t="s">
        <v>886</v>
      </c>
      <c r="B79" s="413">
        <v>72</v>
      </c>
      <c r="C79" s="409" t="s">
        <v>878</v>
      </c>
      <c r="D79" s="410">
        <v>2022</v>
      </c>
      <c r="E79" s="410" t="s">
        <v>319</v>
      </c>
      <c r="F79" s="411">
        <f t="shared" si="1"/>
        <v>1000</v>
      </c>
      <c r="G79" s="412"/>
      <c r="H79" s="412"/>
      <c r="I79" s="412">
        <v>1000</v>
      </c>
      <c r="J79" s="347"/>
      <c r="K79" s="347"/>
      <c r="L79" s="497" t="s">
        <v>513</v>
      </c>
      <c r="M79" s="498" t="s">
        <v>883</v>
      </c>
      <c r="N79" s="472"/>
    </row>
    <row r="80" spans="1:14" s="473" customFormat="1" ht="65.25" customHeight="1" x14ac:dyDescent="0.25">
      <c r="A80" s="490"/>
      <c r="B80" s="413">
        <v>73</v>
      </c>
      <c r="C80" s="409" t="s">
        <v>320</v>
      </c>
      <c r="D80" s="410">
        <v>2022</v>
      </c>
      <c r="E80" s="410" t="s">
        <v>319</v>
      </c>
      <c r="F80" s="411">
        <f>SUM(G80:K80)</f>
        <v>20</v>
      </c>
      <c r="G80" s="412"/>
      <c r="H80" s="412"/>
      <c r="I80" s="412">
        <v>20</v>
      </c>
      <c r="J80" s="347"/>
      <c r="K80" s="347"/>
      <c r="L80" s="497" t="s">
        <v>884</v>
      </c>
      <c r="M80" s="498" t="s">
        <v>885</v>
      </c>
      <c r="N80" s="472"/>
    </row>
    <row r="81" spans="1:14" s="475" customFormat="1" ht="15.75" x14ac:dyDescent="0.25">
      <c r="A81" s="256"/>
      <c r="B81" s="486">
        <v>73</v>
      </c>
      <c r="C81" s="500" t="s">
        <v>7</v>
      </c>
      <c r="D81" s="501"/>
      <c r="E81" s="502"/>
      <c r="F81" s="489">
        <f>SUM(G81:K81)</f>
        <v>225077.601</v>
      </c>
      <c r="G81" s="503">
        <f>SUM(G8:G80)</f>
        <v>210315.65999999997</v>
      </c>
      <c r="H81" s="503">
        <f t="shared" ref="H81:K81" si="2">SUM(H8:H80)</f>
        <v>496.80099999999999</v>
      </c>
      <c r="I81" s="503">
        <f t="shared" si="2"/>
        <v>14265.140000000001</v>
      </c>
      <c r="J81" s="503">
        <f t="shared" si="2"/>
        <v>0</v>
      </c>
      <c r="K81" s="503">
        <f t="shared" si="2"/>
        <v>0</v>
      </c>
      <c r="L81" s="504"/>
      <c r="M81" s="505"/>
      <c r="N81" s="474"/>
    </row>
  </sheetData>
  <mergeCells count="18">
    <mergeCell ref="A7:M7"/>
    <mergeCell ref="A8:A9"/>
    <mergeCell ref="L1:M2"/>
    <mergeCell ref="F2:F4"/>
    <mergeCell ref="G2:K2"/>
    <mergeCell ref="G3:G4"/>
    <mergeCell ref="H3:I3"/>
    <mergeCell ref="J3:J4"/>
    <mergeCell ref="K3:K4"/>
    <mergeCell ref="L3:L4"/>
    <mergeCell ref="M3:M4"/>
    <mergeCell ref="A1:A4"/>
    <mergeCell ref="B1:B4"/>
    <mergeCell ref="C1:C4"/>
    <mergeCell ref="D1:D4"/>
    <mergeCell ref="E1:E4"/>
    <mergeCell ref="F1:K1"/>
    <mergeCell ref="A6:M6"/>
  </mergeCells>
  <printOptions horizontalCentered="1"/>
  <pageMargins left="0.59055118110236227" right="0.59055118110236227" top="0.39370078740157483" bottom="0.35433070866141736" header="0.39370078740157483" footer="0.31496062992125984"/>
  <pageSetup paperSize="9" scale="63" fitToHeight="14" orientation="landscape" verticalDpi="7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16"/>
  <sheetViews>
    <sheetView view="pageBreakPreview" zoomScale="90" zoomScaleNormal="90" zoomScaleSheetLayoutView="90" workbookViewId="0">
      <selection activeCell="M11" sqref="M11"/>
    </sheetView>
  </sheetViews>
  <sheetFormatPr defaultRowHeight="15" x14ac:dyDescent="0.25"/>
  <cols>
    <col min="1" max="1" width="26.85546875" style="266" customWidth="1"/>
    <col min="2" max="2" width="4.5703125" style="276" customWidth="1"/>
    <col min="3" max="3" width="25.28515625" style="277" customWidth="1"/>
    <col min="4" max="4" width="11.28515625" style="266" customWidth="1"/>
    <col min="5" max="5" width="18.140625" style="266" customWidth="1"/>
    <col min="6" max="6" width="10.140625" style="266" customWidth="1"/>
    <col min="7" max="7" width="10.5703125" style="266" customWidth="1"/>
    <col min="8" max="8" width="10.140625" style="266" customWidth="1"/>
    <col min="9" max="9" width="9.7109375" style="266" customWidth="1"/>
    <col min="10" max="10" width="10.42578125" style="266" customWidth="1"/>
    <col min="11" max="11" width="9.140625" style="266"/>
    <col min="12" max="12" width="14" style="278" customWidth="1"/>
    <col min="13" max="13" width="14.28515625" style="266" customWidth="1"/>
    <col min="14" max="14" width="0.42578125" style="266" customWidth="1"/>
    <col min="15" max="256" width="9.140625" style="266"/>
    <col min="257" max="257" width="26.85546875" style="266" customWidth="1"/>
    <col min="258" max="258" width="4.5703125" style="266" customWidth="1"/>
    <col min="259" max="259" width="25.28515625" style="266" customWidth="1"/>
    <col min="260" max="260" width="11.28515625" style="266" customWidth="1"/>
    <col min="261" max="261" width="18.140625" style="266" customWidth="1"/>
    <col min="262" max="262" width="10.140625" style="266" customWidth="1"/>
    <col min="263" max="263" width="10.5703125" style="266" customWidth="1"/>
    <col min="264" max="264" width="10.140625" style="266" customWidth="1"/>
    <col min="265" max="265" width="9.7109375" style="266" customWidth="1"/>
    <col min="266" max="266" width="10.42578125" style="266" customWidth="1"/>
    <col min="267" max="267" width="9.140625" style="266"/>
    <col min="268" max="268" width="14" style="266" customWidth="1"/>
    <col min="269" max="269" width="14.28515625" style="266" customWidth="1"/>
    <col min="270" max="270" width="0.42578125" style="266" customWidth="1"/>
    <col min="271" max="512" width="9.140625" style="266"/>
    <col min="513" max="513" width="26.85546875" style="266" customWidth="1"/>
    <col min="514" max="514" width="4.5703125" style="266" customWidth="1"/>
    <col min="515" max="515" width="25.28515625" style="266" customWidth="1"/>
    <col min="516" max="516" width="11.28515625" style="266" customWidth="1"/>
    <col min="517" max="517" width="18.140625" style="266" customWidth="1"/>
    <col min="518" max="518" width="10.140625" style="266" customWidth="1"/>
    <col min="519" max="519" width="10.5703125" style="266" customWidth="1"/>
    <col min="520" max="520" width="10.140625" style="266" customWidth="1"/>
    <col min="521" max="521" width="9.7109375" style="266" customWidth="1"/>
    <col min="522" max="522" width="10.42578125" style="266" customWidth="1"/>
    <col min="523" max="523" width="9.140625" style="266"/>
    <col min="524" max="524" width="14" style="266" customWidth="1"/>
    <col min="525" max="525" width="14.28515625" style="266" customWidth="1"/>
    <col min="526" max="526" width="0.42578125" style="266" customWidth="1"/>
    <col min="527" max="768" width="9.140625" style="266"/>
    <col min="769" max="769" width="26.85546875" style="266" customWidth="1"/>
    <col min="770" max="770" width="4.5703125" style="266" customWidth="1"/>
    <col min="771" max="771" width="25.28515625" style="266" customWidth="1"/>
    <col min="772" max="772" width="11.28515625" style="266" customWidth="1"/>
    <col min="773" max="773" width="18.140625" style="266" customWidth="1"/>
    <col min="774" max="774" width="10.140625" style="266" customWidth="1"/>
    <col min="775" max="775" width="10.5703125" style="266" customWidth="1"/>
    <col min="776" max="776" width="10.140625" style="266" customWidth="1"/>
    <col min="777" max="777" width="9.7109375" style="266" customWidth="1"/>
    <col min="778" max="778" width="10.42578125" style="266" customWidth="1"/>
    <col min="779" max="779" width="9.140625" style="266"/>
    <col min="780" max="780" width="14" style="266" customWidth="1"/>
    <col min="781" max="781" width="14.28515625" style="266" customWidth="1"/>
    <col min="782" max="782" width="0.42578125" style="266" customWidth="1"/>
    <col min="783" max="1024" width="9.140625" style="266"/>
    <col min="1025" max="1025" width="26.85546875" style="266" customWidth="1"/>
    <col min="1026" max="1026" width="4.5703125" style="266" customWidth="1"/>
    <col min="1027" max="1027" width="25.28515625" style="266" customWidth="1"/>
    <col min="1028" max="1028" width="11.28515625" style="266" customWidth="1"/>
    <col min="1029" max="1029" width="18.140625" style="266" customWidth="1"/>
    <col min="1030" max="1030" width="10.140625" style="266" customWidth="1"/>
    <col min="1031" max="1031" width="10.5703125" style="266" customWidth="1"/>
    <col min="1032" max="1032" width="10.140625" style="266" customWidth="1"/>
    <col min="1033" max="1033" width="9.7109375" style="266" customWidth="1"/>
    <col min="1034" max="1034" width="10.42578125" style="266" customWidth="1"/>
    <col min="1035" max="1035" width="9.140625" style="266"/>
    <col min="1036" max="1036" width="14" style="266" customWidth="1"/>
    <col min="1037" max="1037" width="14.28515625" style="266" customWidth="1"/>
    <col min="1038" max="1038" width="0.42578125" style="266" customWidth="1"/>
    <col min="1039" max="1280" width="9.140625" style="266"/>
    <col min="1281" max="1281" width="26.85546875" style="266" customWidth="1"/>
    <col min="1282" max="1282" width="4.5703125" style="266" customWidth="1"/>
    <col min="1283" max="1283" width="25.28515625" style="266" customWidth="1"/>
    <col min="1284" max="1284" width="11.28515625" style="266" customWidth="1"/>
    <col min="1285" max="1285" width="18.140625" style="266" customWidth="1"/>
    <col min="1286" max="1286" width="10.140625" style="266" customWidth="1"/>
    <col min="1287" max="1287" width="10.5703125" style="266" customWidth="1"/>
    <col min="1288" max="1288" width="10.140625" style="266" customWidth="1"/>
    <col min="1289" max="1289" width="9.7109375" style="266" customWidth="1"/>
    <col min="1290" max="1290" width="10.42578125" style="266" customWidth="1"/>
    <col min="1291" max="1291" width="9.140625" style="266"/>
    <col min="1292" max="1292" width="14" style="266" customWidth="1"/>
    <col min="1293" max="1293" width="14.28515625" style="266" customWidth="1"/>
    <col min="1294" max="1294" width="0.42578125" style="266" customWidth="1"/>
    <col min="1295" max="1536" width="9.140625" style="266"/>
    <col min="1537" max="1537" width="26.85546875" style="266" customWidth="1"/>
    <col min="1538" max="1538" width="4.5703125" style="266" customWidth="1"/>
    <col min="1539" max="1539" width="25.28515625" style="266" customWidth="1"/>
    <col min="1540" max="1540" width="11.28515625" style="266" customWidth="1"/>
    <col min="1541" max="1541" width="18.140625" style="266" customWidth="1"/>
    <col min="1542" max="1542" width="10.140625" style="266" customWidth="1"/>
    <col min="1543" max="1543" width="10.5703125" style="266" customWidth="1"/>
    <col min="1544" max="1544" width="10.140625" style="266" customWidth="1"/>
    <col min="1545" max="1545" width="9.7109375" style="266" customWidth="1"/>
    <col min="1546" max="1546" width="10.42578125" style="266" customWidth="1"/>
    <col min="1547" max="1547" width="9.140625" style="266"/>
    <col min="1548" max="1548" width="14" style="266" customWidth="1"/>
    <col min="1549" max="1549" width="14.28515625" style="266" customWidth="1"/>
    <col min="1550" max="1550" width="0.42578125" style="266" customWidth="1"/>
    <col min="1551" max="1792" width="9.140625" style="266"/>
    <col min="1793" max="1793" width="26.85546875" style="266" customWidth="1"/>
    <col min="1794" max="1794" width="4.5703125" style="266" customWidth="1"/>
    <col min="1795" max="1795" width="25.28515625" style="266" customWidth="1"/>
    <col min="1796" max="1796" width="11.28515625" style="266" customWidth="1"/>
    <col min="1797" max="1797" width="18.140625" style="266" customWidth="1"/>
    <col min="1798" max="1798" width="10.140625" style="266" customWidth="1"/>
    <col min="1799" max="1799" width="10.5703125" style="266" customWidth="1"/>
    <col min="1800" max="1800" width="10.140625" style="266" customWidth="1"/>
    <col min="1801" max="1801" width="9.7109375" style="266" customWidth="1"/>
    <col min="1802" max="1802" width="10.42578125" style="266" customWidth="1"/>
    <col min="1803" max="1803" width="9.140625" style="266"/>
    <col min="1804" max="1804" width="14" style="266" customWidth="1"/>
    <col min="1805" max="1805" width="14.28515625" style="266" customWidth="1"/>
    <col min="1806" max="1806" width="0.42578125" style="266" customWidth="1"/>
    <col min="1807" max="2048" width="9.140625" style="266"/>
    <col min="2049" max="2049" width="26.85546875" style="266" customWidth="1"/>
    <col min="2050" max="2050" width="4.5703125" style="266" customWidth="1"/>
    <col min="2051" max="2051" width="25.28515625" style="266" customWidth="1"/>
    <col min="2052" max="2052" width="11.28515625" style="266" customWidth="1"/>
    <col min="2053" max="2053" width="18.140625" style="266" customWidth="1"/>
    <col min="2054" max="2054" width="10.140625" style="266" customWidth="1"/>
    <col min="2055" max="2055" width="10.5703125" style="266" customWidth="1"/>
    <col min="2056" max="2056" width="10.140625" style="266" customWidth="1"/>
    <col min="2057" max="2057" width="9.7109375" style="266" customWidth="1"/>
    <col min="2058" max="2058" width="10.42578125" style="266" customWidth="1"/>
    <col min="2059" max="2059" width="9.140625" style="266"/>
    <col min="2060" max="2060" width="14" style="266" customWidth="1"/>
    <col min="2061" max="2061" width="14.28515625" style="266" customWidth="1"/>
    <col min="2062" max="2062" width="0.42578125" style="266" customWidth="1"/>
    <col min="2063" max="2304" width="9.140625" style="266"/>
    <col min="2305" max="2305" width="26.85546875" style="266" customWidth="1"/>
    <col min="2306" max="2306" width="4.5703125" style="266" customWidth="1"/>
    <col min="2307" max="2307" width="25.28515625" style="266" customWidth="1"/>
    <col min="2308" max="2308" width="11.28515625" style="266" customWidth="1"/>
    <col min="2309" max="2309" width="18.140625" style="266" customWidth="1"/>
    <col min="2310" max="2310" width="10.140625" style="266" customWidth="1"/>
    <col min="2311" max="2311" width="10.5703125" style="266" customWidth="1"/>
    <col min="2312" max="2312" width="10.140625" style="266" customWidth="1"/>
    <col min="2313" max="2313" width="9.7109375" style="266" customWidth="1"/>
    <col min="2314" max="2314" width="10.42578125" style="266" customWidth="1"/>
    <col min="2315" max="2315" width="9.140625" style="266"/>
    <col min="2316" max="2316" width="14" style="266" customWidth="1"/>
    <col min="2317" max="2317" width="14.28515625" style="266" customWidth="1"/>
    <col min="2318" max="2318" width="0.42578125" style="266" customWidth="1"/>
    <col min="2319" max="2560" width="9.140625" style="266"/>
    <col min="2561" max="2561" width="26.85546875" style="266" customWidth="1"/>
    <col min="2562" max="2562" width="4.5703125" style="266" customWidth="1"/>
    <col min="2563" max="2563" width="25.28515625" style="266" customWidth="1"/>
    <col min="2564" max="2564" width="11.28515625" style="266" customWidth="1"/>
    <col min="2565" max="2565" width="18.140625" style="266" customWidth="1"/>
    <col min="2566" max="2566" width="10.140625" style="266" customWidth="1"/>
    <col min="2567" max="2567" width="10.5703125" style="266" customWidth="1"/>
    <col min="2568" max="2568" width="10.140625" style="266" customWidth="1"/>
    <col min="2569" max="2569" width="9.7109375" style="266" customWidth="1"/>
    <col min="2570" max="2570" width="10.42578125" style="266" customWidth="1"/>
    <col min="2571" max="2571" width="9.140625" style="266"/>
    <col min="2572" max="2572" width="14" style="266" customWidth="1"/>
    <col min="2573" max="2573" width="14.28515625" style="266" customWidth="1"/>
    <col min="2574" max="2574" width="0.42578125" style="266" customWidth="1"/>
    <col min="2575" max="2816" width="9.140625" style="266"/>
    <col min="2817" max="2817" width="26.85546875" style="266" customWidth="1"/>
    <col min="2818" max="2818" width="4.5703125" style="266" customWidth="1"/>
    <col min="2819" max="2819" width="25.28515625" style="266" customWidth="1"/>
    <col min="2820" max="2820" width="11.28515625" style="266" customWidth="1"/>
    <col min="2821" max="2821" width="18.140625" style="266" customWidth="1"/>
    <col min="2822" max="2822" width="10.140625" style="266" customWidth="1"/>
    <col min="2823" max="2823" width="10.5703125" style="266" customWidth="1"/>
    <col min="2824" max="2824" width="10.140625" style="266" customWidth="1"/>
    <col min="2825" max="2825" width="9.7109375" style="266" customWidth="1"/>
    <col min="2826" max="2826" width="10.42578125" style="266" customWidth="1"/>
    <col min="2827" max="2827" width="9.140625" style="266"/>
    <col min="2828" max="2828" width="14" style="266" customWidth="1"/>
    <col min="2829" max="2829" width="14.28515625" style="266" customWidth="1"/>
    <col min="2830" max="2830" width="0.42578125" style="266" customWidth="1"/>
    <col min="2831" max="3072" width="9.140625" style="266"/>
    <col min="3073" max="3073" width="26.85546875" style="266" customWidth="1"/>
    <col min="3074" max="3074" width="4.5703125" style="266" customWidth="1"/>
    <col min="3075" max="3075" width="25.28515625" style="266" customWidth="1"/>
    <col min="3076" max="3076" width="11.28515625" style="266" customWidth="1"/>
    <col min="3077" max="3077" width="18.140625" style="266" customWidth="1"/>
    <col min="3078" max="3078" width="10.140625" style="266" customWidth="1"/>
    <col min="3079" max="3079" width="10.5703125" style="266" customWidth="1"/>
    <col min="3080" max="3080" width="10.140625" style="266" customWidth="1"/>
    <col min="3081" max="3081" width="9.7109375" style="266" customWidth="1"/>
    <col min="3082" max="3082" width="10.42578125" style="266" customWidth="1"/>
    <col min="3083" max="3083" width="9.140625" style="266"/>
    <col min="3084" max="3084" width="14" style="266" customWidth="1"/>
    <col min="3085" max="3085" width="14.28515625" style="266" customWidth="1"/>
    <col min="3086" max="3086" width="0.42578125" style="266" customWidth="1"/>
    <col min="3087" max="3328" width="9.140625" style="266"/>
    <col min="3329" max="3329" width="26.85546875" style="266" customWidth="1"/>
    <col min="3330" max="3330" width="4.5703125" style="266" customWidth="1"/>
    <col min="3331" max="3331" width="25.28515625" style="266" customWidth="1"/>
    <col min="3332" max="3332" width="11.28515625" style="266" customWidth="1"/>
    <col min="3333" max="3333" width="18.140625" style="266" customWidth="1"/>
    <col min="3334" max="3334" width="10.140625" style="266" customWidth="1"/>
    <col min="3335" max="3335" width="10.5703125" style="266" customWidth="1"/>
    <col min="3336" max="3336" width="10.140625" style="266" customWidth="1"/>
    <col min="3337" max="3337" width="9.7109375" style="266" customWidth="1"/>
    <col min="3338" max="3338" width="10.42578125" style="266" customWidth="1"/>
    <col min="3339" max="3339" width="9.140625" style="266"/>
    <col min="3340" max="3340" width="14" style="266" customWidth="1"/>
    <col min="3341" max="3341" width="14.28515625" style="266" customWidth="1"/>
    <col min="3342" max="3342" width="0.42578125" style="266" customWidth="1"/>
    <col min="3343" max="3584" width="9.140625" style="266"/>
    <col min="3585" max="3585" width="26.85546875" style="266" customWidth="1"/>
    <col min="3586" max="3586" width="4.5703125" style="266" customWidth="1"/>
    <col min="3587" max="3587" width="25.28515625" style="266" customWidth="1"/>
    <col min="3588" max="3588" width="11.28515625" style="266" customWidth="1"/>
    <col min="3589" max="3589" width="18.140625" style="266" customWidth="1"/>
    <col min="3590" max="3590" width="10.140625" style="266" customWidth="1"/>
    <col min="3591" max="3591" width="10.5703125" style="266" customWidth="1"/>
    <col min="3592" max="3592" width="10.140625" style="266" customWidth="1"/>
    <col min="3593" max="3593" width="9.7109375" style="266" customWidth="1"/>
    <col min="3594" max="3594" width="10.42578125" style="266" customWidth="1"/>
    <col min="3595" max="3595" width="9.140625" style="266"/>
    <col min="3596" max="3596" width="14" style="266" customWidth="1"/>
    <col min="3597" max="3597" width="14.28515625" style="266" customWidth="1"/>
    <col min="3598" max="3598" width="0.42578125" style="266" customWidth="1"/>
    <col min="3599" max="3840" width="9.140625" style="266"/>
    <col min="3841" max="3841" width="26.85546875" style="266" customWidth="1"/>
    <col min="3842" max="3842" width="4.5703125" style="266" customWidth="1"/>
    <col min="3843" max="3843" width="25.28515625" style="266" customWidth="1"/>
    <col min="3844" max="3844" width="11.28515625" style="266" customWidth="1"/>
    <col min="3845" max="3845" width="18.140625" style="266" customWidth="1"/>
    <col min="3846" max="3846" width="10.140625" style="266" customWidth="1"/>
    <col min="3847" max="3847" width="10.5703125" style="266" customWidth="1"/>
    <col min="3848" max="3848" width="10.140625" style="266" customWidth="1"/>
    <col min="3849" max="3849" width="9.7109375" style="266" customWidth="1"/>
    <col min="3850" max="3850" width="10.42578125" style="266" customWidth="1"/>
    <col min="3851" max="3851" width="9.140625" style="266"/>
    <col min="3852" max="3852" width="14" style="266" customWidth="1"/>
    <col min="3853" max="3853" width="14.28515625" style="266" customWidth="1"/>
    <col min="3854" max="3854" width="0.42578125" style="266" customWidth="1"/>
    <col min="3855" max="4096" width="9.140625" style="266"/>
    <col min="4097" max="4097" width="26.85546875" style="266" customWidth="1"/>
    <col min="4098" max="4098" width="4.5703125" style="266" customWidth="1"/>
    <col min="4099" max="4099" width="25.28515625" style="266" customWidth="1"/>
    <col min="4100" max="4100" width="11.28515625" style="266" customWidth="1"/>
    <col min="4101" max="4101" width="18.140625" style="266" customWidth="1"/>
    <col min="4102" max="4102" width="10.140625" style="266" customWidth="1"/>
    <col min="4103" max="4103" width="10.5703125" style="266" customWidth="1"/>
    <col min="4104" max="4104" width="10.140625" style="266" customWidth="1"/>
    <col min="4105" max="4105" width="9.7109375" style="266" customWidth="1"/>
    <col min="4106" max="4106" width="10.42578125" style="266" customWidth="1"/>
    <col min="4107" max="4107" width="9.140625" style="266"/>
    <col min="4108" max="4108" width="14" style="266" customWidth="1"/>
    <col min="4109" max="4109" width="14.28515625" style="266" customWidth="1"/>
    <col min="4110" max="4110" width="0.42578125" style="266" customWidth="1"/>
    <col min="4111" max="4352" width="9.140625" style="266"/>
    <col min="4353" max="4353" width="26.85546875" style="266" customWidth="1"/>
    <col min="4354" max="4354" width="4.5703125" style="266" customWidth="1"/>
    <col min="4355" max="4355" width="25.28515625" style="266" customWidth="1"/>
    <col min="4356" max="4356" width="11.28515625" style="266" customWidth="1"/>
    <col min="4357" max="4357" width="18.140625" style="266" customWidth="1"/>
    <col min="4358" max="4358" width="10.140625" style="266" customWidth="1"/>
    <col min="4359" max="4359" width="10.5703125" style="266" customWidth="1"/>
    <col min="4360" max="4360" width="10.140625" style="266" customWidth="1"/>
    <col min="4361" max="4361" width="9.7109375" style="266" customWidth="1"/>
    <col min="4362" max="4362" width="10.42578125" style="266" customWidth="1"/>
    <col min="4363" max="4363" width="9.140625" style="266"/>
    <col min="4364" max="4364" width="14" style="266" customWidth="1"/>
    <col min="4365" max="4365" width="14.28515625" style="266" customWidth="1"/>
    <col min="4366" max="4366" width="0.42578125" style="266" customWidth="1"/>
    <col min="4367" max="4608" width="9.140625" style="266"/>
    <col min="4609" max="4609" width="26.85546875" style="266" customWidth="1"/>
    <col min="4610" max="4610" width="4.5703125" style="266" customWidth="1"/>
    <col min="4611" max="4611" width="25.28515625" style="266" customWidth="1"/>
    <col min="4612" max="4612" width="11.28515625" style="266" customWidth="1"/>
    <col min="4613" max="4613" width="18.140625" style="266" customWidth="1"/>
    <col min="4614" max="4614" width="10.140625" style="266" customWidth="1"/>
    <col min="4615" max="4615" width="10.5703125" style="266" customWidth="1"/>
    <col min="4616" max="4616" width="10.140625" style="266" customWidth="1"/>
    <col min="4617" max="4617" width="9.7109375" style="266" customWidth="1"/>
    <col min="4618" max="4618" width="10.42578125" style="266" customWidth="1"/>
    <col min="4619" max="4619" width="9.140625" style="266"/>
    <col min="4620" max="4620" width="14" style="266" customWidth="1"/>
    <col min="4621" max="4621" width="14.28515625" style="266" customWidth="1"/>
    <col min="4622" max="4622" width="0.42578125" style="266" customWidth="1"/>
    <col min="4623" max="4864" width="9.140625" style="266"/>
    <col min="4865" max="4865" width="26.85546875" style="266" customWidth="1"/>
    <col min="4866" max="4866" width="4.5703125" style="266" customWidth="1"/>
    <col min="4867" max="4867" width="25.28515625" style="266" customWidth="1"/>
    <col min="4868" max="4868" width="11.28515625" style="266" customWidth="1"/>
    <col min="4869" max="4869" width="18.140625" style="266" customWidth="1"/>
    <col min="4870" max="4870" width="10.140625" style="266" customWidth="1"/>
    <col min="4871" max="4871" width="10.5703125" style="266" customWidth="1"/>
    <col min="4872" max="4872" width="10.140625" style="266" customWidth="1"/>
    <col min="4873" max="4873" width="9.7109375" style="266" customWidth="1"/>
    <col min="4874" max="4874" width="10.42578125" style="266" customWidth="1"/>
    <col min="4875" max="4875" width="9.140625" style="266"/>
    <col min="4876" max="4876" width="14" style="266" customWidth="1"/>
    <col min="4877" max="4877" width="14.28515625" style="266" customWidth="1"/>
    <col min="4878" max="4878" width="0.42578125" style="266" customWidth="1"/>
    <col min="4879" max="5120" width="9.140625" style="266"/>
    <col min="5121" max="5121" width="26.85546875" style="266" customWidth="1"/>
    <col min="5122" max="5122" width="4.5703125" style="266" customWidth="1"/>
    <col min="5123" max="5123" width="25.28515625" style="266" customWidth="1"/>
    <col min="5124" max="5124" width="11.28515625" style="266" customWidth="1"/>
    <col min="5125" max="5125" width="18.140625" style="266" customWidth="1"/>
    <col min="5126" max="5126" width="10.140625" style="266" customWidth="1"/>
    <col min="5127" max="5127" width="10.5703125" style="266" customWidth="1"/>
    <col min="5128" max="5128" width="10.140625" style="266" customWidth="1"/>
    <col min="5129" max="5129" width="9.7109375" style="266" customWidth="1"/>
    <col min="5130" max="5130" width="10.42578125" style="266" customWidth="1"/>
    <col min="5131" max="5131" width="9.140625" style="266"/>
    <col min="5132" max="5132" width="14" style="266" customWidth="1"/>
    <col min="5133" max="5133" width="14.28515625" style="266" customWidth="1"/>
    <col min="5134" max="5134" width="0.42578125" style="266" customWidth="1"/>
    <col min="5135" max="5376" width="9.140625" style="266"/>
    <col min="5377" max="5377" width="26.85546875" style="266" customWidth="1"/>
    <col min="5378" max="5378" width="4.5703125" style="266" customWidth="1"/>
    <col min="5379" max="5379" width="25.28515625" style="266" customWidth="1"/>
    <col min="5380" max="5380" width="11.28515625" style="266" customWidth="1"/>
    <col min="5381" max="5381" width="18.140625" style="266" customWidth="1"/>
    <col min="5382" max="5382" width="10.140625" style="266" customWidth="1"/>
    <col min="5383" max="5383" width="10.5703125" style="266" customWidth="1"/>
    <col min="5384" max="5384" width="10.140625" style="266" customWidth="1"/>
    <col min="5385" max="5385" width="9.7109375" style="266" customWidth="1"/>
    <col min="5386" max="5386" width="10.42578125" style="266" customWidth="1"/>
    <col min="5387" max="5387" width="9.140625" style="266"/>
    <col min="5388" max="5388" width="14" style="266" customWidth="1"/>
    <col min="5389" max="5389" width="14.28515625" style="266" customWidth="1"/>
    <col min="5390" max="5390" width="0.42578125" style="266" customWidth="1"/>
    <col min="5391" max="5632" width="9.140625" style="266"/>
    <col min="5633" max="5633" width="26.85546875" style="266" customWidth="1"/>
    <col min="5634" max="5634" width="4.5703125" style="266" customWidth="1"/>
    <col min="5635" max="5635" width="25.28515625" style="266" customWidth="1"/>
    <col min="5636" max="5636" width="11.28515625" style="266" customWidth="1"/>
    <col min="5637" max="5637" width="18.140625" style="266" customWidth="1"/>
    <col min="5638" max="5638" width="10.140625" style="266" customWidth="1"/>
    <col min="5639" max="5639" width="10.5703125" style="266" customWidth="1"/>
    <col min="5640" max="5640" width="10.140625" style="266" customWidth="1"/>
    <col min="5641" max="5641" width="9.7109375" style="266" customWidth="1"/>
    <col min="5642" max="5642" width="10.42578125" style="266" customWidth="1"/>
    <col min="5643" max="5643" width="9.140625" style="266"/>
    <col min="5644" max="5644" width="14" style="266" customWidth="1"/>
    <col min="5645" max="5645" width="14.28515625" style="266" customWidth="1"/>
    <col min="5646" max="5646" width="0.42578125" style="266" customWidth="1"/>
    <col min="5647" max="5888" width="9.140625" style="266"/>
    <col min="5889" max="5889" width="26.85546875" style="266" customWidth="1"/>
    <col min="5890" max="5890" width="4.5703125" style="266" customWidth="1"/>
    <col min="5891" max="5891" width="25.28515625" style="266" customWidth="1"/>
    <col min="5892" max="5892" width="11.28515625" style="266" customWidth="1"/>
    <col min="5893" max="5893" width="18.140625" style="266" customWidth="1"/>
    <col min="5894" max="5894" width="10.140625" style="266" customWidth="1"/>
    <col min="5895" max="5895" width="10.5703125" style="266" customWidth="1"/>
    <col min="5896" max="5896" width="10.140625" style="266" customWidth="1"/>
    <col min="5897" max="5897" width="9.7109375" style="266" customWidth="1"/>
    <col min="5898" max="5898" width="10.42578125" style="266" customWidth="1"/>
    <col min="5899" max="5899" width="9.140625" style="266"/>
    <col min="5900" max="5900" width="14" style="266" customWidth="1"/>
    <col min="5901" max="5901" width="14.28515625" style="266" customWidth="1"/>
    <col min="5902" max="5902" width="0.42578125" style="266" customWidth="1"/>
    <col min="5903" max="6144" width="9.140625" style="266"/>
    <col min="6145" max="6145" width="26.85546875" style="266" customWidth="1"/>
    <col min="6146" max="6146" width="4.5703125" style="266" customWidth="1"/>
    <col min="6147" max="6147" width="25.28515625" style="266" customWidth="1"/>
    <col min="6148" max="6148" width="11.28515625" style="266" customWidth="1"/>
    <col min="6149" max="6149" width="18.140625" style="266" customWidth="1"/>
    <col min="6150" max="6150" width="10.140625" style="266" customWidth="1"/>
    <col min="6151" max="6151" width="10.5703125" style="266" customWidth="1"/>
    <col min="6152" max="6152" width="10.140625" style="266" customWidth="1"/>
    <col min="6153" max="6153" width="9.7109375" style="266" customWidth="1"/>
    <col min="6154" max="6154" width="10.42578125" style="266" customWidth="1"/>
    <col min="6155" max="6155" width="9.140625" style="266"/>
    <col min="6156" max="6156" width="14" style="266" customWidth="1"/>
    <col min="6157" max="6157" width="14.28515625" style="266" customWidth="1"/>
    <col min="6158" max="6158" width="0.42578125" style="266" customWidth="1"/>
    <col min="6159" max="6400" width="9.140625" style="266"/>
    <col min="6401" max="6401" width="26.85546875" style="266" customWidth="1"/>
    <col min="6402" max="6402" width="4.5703125" style="266" customWidth="1"/>
    <col min="6403" max="6403" width="25.28515625" style="266" customWidth="1"/>
    <col min="6404" max="6404" width="11.28515625" style="266" customWidth="1"/>
    <col min="6405" max="6405" width="18.140625" style="266" customWidth="1"/>
    <col min="6406" max="6406" width="10.140625" style="266" customWidth="1"/>
    <col min="6407" max="6407" width="10.5703125" style="266" customWidth="1"/>
    <col min="6408" max="6408" width="10.140625" style="266" customWidth="1"/>
    <col min="6409" max="6409" width="9.7109375" style="266" customWidth="1"/>
    <col min="6410" max="6410" width="10.42578125" style="266" customWidth="1"/>
    <col min="6411" max="6411" width="9.140625" style="266"/>
    <col min="6412" max="6412" width="14" style="266" customWidth="1"/>
    <col min="6413" max="6413" width="14.28515625" style="266" customWidth="1"/>
    <col min="6414" max="6414" width="0.42578125" style="266" customWidth="1"/>
    <col min="6415" max="6656" width="9.140625" style="266"/>
    <col min="6657" max="6657" width="26.85546875" style="266" customWidth="1"/>
    <col min="6658" max="6658" width="4.5703125" style="266" customWidth="1"/>
    <col min="6659" max="6659" width="25.28515625" style="266" customWidth="1"/>
    <col min="6660" max="6660" width="11.28515625" style="266" customWidth="1"/>
    <col min="6661" max="6661" width="18.140625" style="266" customWidth="1"/>
    <col min="6662" max="6662" width="10.140625" style="266" customWidth="1"/>
    <col min="6663" max="6663" width="10.5703125" style="266" customWidth="1"/>
    <col min="6664" max="6664" width="10.140625" style="266" customWidth="1"/>
    <col min="6665" max="6665" width="9.7109375" style="266" customWidth="1"/>
    <col min="6666" max="6666" width="10.42578125" style="266" customWidth="1"/>
    <col min="6667" max="6667" width="9.140625" style="266"/>
    <col min="6668" max="6668" width="14" style="266" customWidth="1"/>
    <col min="6669" max="6669" width="14.28515625" style="266" customWidth="1"/>
    <col min="6670" max="6670" width="0.42578125" style="266" customWidth="1"/>
    <col min="6671" max="6912" width="9.140625" style="266"/>
    <col min="6913" max="6913" width="26.85546875" style="266" customWidth="1"/>
    <col min="6914" max="6914" width="4.5703125" style="266" customWidth="1"/>
    <col min="6915" max="6915" width="25.28515625" style="266" customWidth="1"/>
    <col min="6916" max="6916" width="11.28515625" style="266" customWidth="1"/>
    <col min="6917" max="6917" width="18.140625" style="266" customWidth="1"/>
    <col min="6918" max="6918" width="10.140625" style="266" customWidth="1"/>
    <col min="6919" max="6919" width="10.5703125" style="266" customWidth="1"/>
    <col min="6920" max="6920" width="10.140625" style="266" customWidth="1"/>
    <col min="6921" max="6921" width="9.7109375" style="266" customWidth="1"/>
    <col min="6922" max="6922" width="10.42578125" style="266" customWidth="1"/>
    <col min="6923" max="6923" width="9.140625" style="266"/>
    <col min="6924" max="6924" width="14" style="266" customWidth="1"/>
    <col min="6925" max="6925" width="14.28515625" style="266" customWidth="1"/>
    <col min="6926" max="6926" width="0.42578125" style="266" customWidth="1"/>
    <col min="6927" max="7168" width="9.140625" style="266"/>
    <col min="7169" max="7169" width="26.85546875" style="266" customWidth="1"/>
    <col min="7170" max="7170" width="4.5703125" style="266" customWidth="1"/>
    <col min="7171" max="7171" width="25.28515625" style="266" customWidth="1"/>
    <col min="7172" max="7172" width="11.28515625" style="266" customWidth="1"/>
    <col min="7173" max="7173" width="18.140625" style="266" customWidth="1"/>
    <col min="7174" max="7174" width="10.140625" style="266" customWidth="1"/>
    <col min="7175" max="7175" width="10.5703125" style="266" customWidth="1"/>
    <col min="7176" max="7176" width="10.140625" style="266" customWidth="1"/>
    <col min="7177" max="7177" width="9.7109375" style="266" customWidth="1"/>
    <col min="7178" max="7178" width="10.42578125" style="266" customWidth="1"/>
    <col min="7179" max="7179" width="9.140625" style="266"/>
    <col min="7180" max="7180" width="14" style="266" customWidth="1"/>
    <col min="7181" max="7181" width="14.28515625" style="266" customWidth="1"/>
    <col min="7182" max="7182" width="0.42578125" style="266" customWidth="1"/>
    <col min="7183" max="7424" width="9.140625" style="266"/>
    <col min="7425" max="7425" width="26.85546875" style="266" customWidth="1"/>
    <col min="7426" max="7426" width="4.5703125" style="266" customWidth="1"/>
    <col min="7427" max="7427" width="25.28515625" style="266" customWidth="1"/>
    <col min="7428" max="7428" width="11.28515625" style="266" customWidth="1"/>
    <col min="7429" max="7429" width="18.140625" style="266" customWidth="1"/>
    <col min="7430" max="7430" width="10.140625" style="266" customWidth="1"/>
    <col min="7431" max="7431" width="10.5703125" style="266" customWidth="1"/>
    <col min="7432" max="7432" width="10.140625" style="266" customWidth="1"/>
    <col min="7433" max="7433" width="9.7109375" style="266" customWidth="1"/>
    <col min="7434" max="7434" width="10.42578125" style="266" customWidth="1"/>
    <col min="7435" max="7435" width="9.140625" style="266"/>
    <col min="7436" max="7436" width="14" style="266" customWidth="1"/>
    <col min="7437" max="7437" width="14.28515625" style="266" customWidth="1"/>
    <col min="7438" max="7438" width="0.42578125" style="266" customWidth="1"/>
    <col min="7439" max="7680" width="9.140625" style="266"/>
    <col min="7681" max="7681" width="26.85546875" style="266" customWidth="1"/>
    <col min="7682" max="7682" width="4.5703125" style="266" customWidth="1"/>
    <col min="7683" max="7683" width="25.28515625" style="266" customWidth="1"/>
    <col min="7684" max="7684" width="11.28515625" style="266" customWidth="1"/>
    <col min="7685" max="7685" width="18.140625" style="266" customWidth="1"/>
    <col min="7686" max="7686" width="10.140625" style="266" customWidth="1"/>
    <col min="7687" max="7687" width="10.5703125" style="266" customWidth="1"/>
    <col min="7688" max="7688" width="10.140625" style="266" customWidth="1"/>
    <col min="7689" max="7689" width="9.7109375" style="266" customWidth="1"/>
    <col min="7690" max="7690" width="10.42578125" style="266" customWidth="1"/>
    <col min="7691" max="7691" width="9.140625" style="266"/>
    <col min="7692" max="7692" width="14" style="266" customWidth="1"/>
    <col min="7693" max="7693" width="14.28515625" style="266" customWidth="1"/>
    <col min="7694" max="7694" width="0.42578125" style="266" customWidth="1"/>
    <col min="7695" max="7936" width="9.140625" style="266"/>
    <col min="7937" max="7937" width="26.85546875" style="266" customWidth="1"/>
    <col min="7938" max="7938" width="4.5703125" style="266" customWidth="1"/>
    <col min="7939" max="7939" width="25.28515625" style="266" customWidth="1"/>
    <col min="7940" max="7940" width="11.28515625" style="266" customWidth="1"/>
    <col min="7941" max="7941" width="18.140625" style="266" customWidth="1"/>
    <col min="7942" max="7942" width="10.140625" style="266" customWidth="1"/>
    <col min="7943" max="7943" width="10.5703125" style="266" customWidth="1"/>
    <col min="7944" max="7944" width="10.140625" style="266" customWidth="1"/>
    <col min="7945" max="7945" width="9.7109375" style="266" customWidth="1"/>
    <col min="7946" max="7946" width="10.42578125" style="266" customWidth="1"/>
    <col min="7947" max="7947" width="9.140625" style="266"/>
    <col min="7948" max="7948" width="14" style="266" customWidth="1"/>
    <col min="7949" max="7949" width="14.28515625" style="266" customWidth="1"/>
    <col min="7950" max="7950" width="0.42578125" style="266" customWidth="1"/>
    <col min="7951" max="8192" width="9.140625" style="266"/>
    <col min="8193" max="8193" width="26.85546875" style="266" customWidth="1"/>
    <col min="8194" max="8194" width="4.5703125" style="266" customWidth="1"/>
    <col min="8195" max="8195" width="25.28515625" style="266" customWidth="1"/>
    <col min="8196" max="8196" width="11.28515625" style="266" customWidth="1"/>
    <col min="8197" max="8197" width="18.140625" style="266" customWidth="1"/>
    <col min="8198" max="8198" width="10.140625" style="266" customWidth="1"/>
    <col min="8199" max="8199" width="10.5703125" style="266" customWidth="1"/>
    <col min="8200" max="8200" width="10.140625" style="266" customWidth="1"/>
    <col min="8201" max="8201" width="9.7109375" style="266" customWidth="1"/>
    <col min="8202" max="8202" width="10.42578125" style="266" customWidth="1"/>
    <col min="8203" max="8203" width="9.140625" style="266"/>
    <col min="8204" max="8204" width="14" style="266" customWidth="1"/>
    <col min="8205" max="8205" width="14.28515625" style="266" customWidth="1"/>
    <col min="8206" max="8206" width="0.42578125" style="266" customWidth="1"/>
    <col min="8207" max="8448" width="9.140625" style="266"/>
    <col min="8449" max="8449" width="26.85546875" style="266" customWidth="1"/>
    <col min="8450" max="8450" width="4.5703125" style="266" customWidth="1"/>
    <col min="8451" max="8451" width="25.28515625" style="266" customWidth="1"/>
    <col min="8452" max="8452" width="11.28515625" style="266" customWidth="1"/>
    <col min="8453" max="8453" width="18.140625" style="266" customWidth="1"/>
    <col min="8454" max="8454" width="10.140625" style="266" customWidth="1"/>
    <col min="8455" max="8455" width="10.5703125" style="266" customWidth="1"/>
    <col min="8456" max="8456" width="10.140625" style="266" customWidth="1"/>
    <col min="8457" max="8457" width="9.7109375" style="266" customWidth="1"/>
    <col min="8458" max="8458" width="10.42578125" style="266" customWidth="1"/>
    <col min="8459" max="8459" width="9.140625" style="266"/>
    <col min="8460" max="8460" width="14" style="266" customWidth="1"/>
    <col min="8461" max="8461" width="14.28515625" style="266" customWidth="1"/>
    <col min="8462" max="8462" width="0.42578125" style="266" customWidth="1"/>
    <col min="8463" max="8704" width="9.140625" style="266"/>
    <col min="8705" max="8705" width="26.85546875" style="266" customWidth="1"/>
    <col min="8706" max="8706" width="4.5703125" style="266" customWidth="1"/>
    <col min="8707" max="8707" width="25.28515625" style="266" customWidth="1"/>
    <col min="8708" max="8708" width="11.28515625" style="266" customWidth="1"/>
    <col min="8709" max="8709" width="18.140625" style="266" customWidth="1"/>
    <col min="8710" max="8710" width="10.140625" style="266" customWidth="1"/>
    <col min="8711" max="8711" width="10.5703125" style="266" customWidth="1"/>
    <col min="8712" max="8712" width="10.140625" style="266" customWidth="1"/>
    <col min="8713" max="8713" width="9.7109375" style="266" customWidth="1"/>
    <col min="8714" max="8714" width="10.42578125" style="266" customWidth="1"/>
    <col min="8715" max="8715" width="9.140625" style="266"/>
    <col min="8716" max="8716" width="14" style="266" customWidth="1"/>
    <col min="8717" max="8717" width="14.28515625" style="266" customWidth="1"/>
    <col min="8718" max="8718" width="0.42578125" style="266" customWidth="1"/>
    <col min="8719" max="8960" width="9.140625" style="266"/>
    <col min="8961" max="8961" width="26.85546875" style="266" customWidth="1"/>
    <col min="8962" max="8962" width="4.5703125" style="266" customWidth="1"/>
    <col min="8963" max="8963" width="25.28515625" style="266" customWidth="1"/>
    <col min="8964" max="8964" width="11.28515625" style="266" customWidth="1"/>
    <col min="8965" max="8965" width="18.140625" style="266" customWidth="1"/>
    <col min="8966" max="8966" width="10.140625" style="266" customWidth="1"/>
    <col min="8967" max="8967" width="10.5703125" style="266" customWidth="1"/>
    <col min="8968" max="8968" width="10.140625" style="266" customWidth="1"/>
    <col min="8969" max="8969" width="9.7109375" style="266" customWidth="1"/>
    <col min="8970" max="8970" width="10.42578125" style="266" customWidth="1"/>
    <col min="8971" max="8971" width="9.140625" style="266"/>
    <col min="8972" max="8972" width="14" style="266" customWidth="1"/>
    <col min="8973" max="8973" width="14.28515625" style="266" customWidth="1"/>
    <col min="8974" max="8974" width="0.42578125" style="266" customWidth="1"/>
    <col min="8975" max="9216" width="9.140625" style="266"/>
    <col min="9217" max="9217" width="26.85546875" style="266" customWidth="1"/>
    <col min="9218" max="9218" width="4.5703125" style="266" customWidth="1"/>
    <col min="9219" max="9219" width="25.28515625" style="266" customWidth="1"/>
    <col min="9220" max="9220" width="11.28515625" style="266" customWidth="1"/>
    <col min="9221" max="9221" width="18.140625" style="266" customWidth="1"/>
    <col min="9222" max="9222" width="10.140625" style="266" customWidth="1"/>
    <col min="9223" max="9223" width="10.5703125" style="266" customWidth="1"/>
    <col min="9224" max="9224" width="10.140625" style="266" customWidth="1"/>
    <col min="9225" max="9225" width="9.7109375" style="266" customWidth="1"/>
    <col min="9226" max="9226" width="10.42578125" style="266" customWidth="1"/>
    <col min="9227" max="9227" width="9.140625" style="266"/>
    <col min="9228" max="9228" width="14" style="266" customWidth="1"/>
    <col min="9229" max="9229" width="14.28515625" style="266" customWidth="1"/>
    <col min="9230" max="9230" width="0.42578125" style="266" customWidth="1"/>
    <col min="9231" max="9472" width="9.140625" style="266"/>
    <col min="9473" max="9473" width="26.85546875" style="266" customWidth="1"/>
    <col min="9474" max="9474" width="4.5703125" style="266" customWidth="1"/>
    <col min="9475" max="9475" width="25.28515625" style="266" customWidth="1"/>
    <col min="9476" max="9476" width="11.28515625" style="266" customWidth="1"/>
    <col min="9477" max="9477" width="18.140625" style="266" customWidth="1"/>
    <col min="9478" max="9478" width="10.140625" style="266" customWidth="1"/>
    <col min="9479" max="9479" width="10.5703125" style="266" customWidth="1"/>
    <col min="9480" max="9480" width="10.140625" style="266" customWidth="1"/>
    <col min="9481" max="9481" width="9.7109375" style="266" customWidth="1"/>
    <col min="9482" max="9482" width="10.42578125" style="266" customWidth="1"/>
    <col min="9483" max="9483" width="9.140625" style="266"/>
    <col min="9484" max="9484" width="14" style="266" customWidth="1"/>
    <col min="9485" max="9485" width="14.28515625" style="266" customWidth="1"/>
    <col min="9486" max="9486" width="0.42578125" style="266" customWidth="1"/>
    <col min="9487" max="9728" width="9.140625" style="266"/>
    <col min="9729" max="9729" width="26.85546875" style="266" customWidth="1"/>
    <col min="9730" max="9730" width="4.5703125" style="266" customWidth="1"/>
    <col min="9731" max="9731" width="25.28515625" style="266" customWidth="1"/>
    <col min="9732" max="9732" width="11.28515625" style="266" customWidth="1"/>
    <col min="9733" max="9733" width="18.140625" style="266" customWidth="1"/>
    <col min="9734" max="9734" width="10.140625" style="266" customWidth="1"/>
    <col min="9735" max="9735" width="10.5703125" style="266" customWidth="1"/>
    <col min="9736" max="9736" width="10.140625" style="266" customWidth="1"/>
    <col min="9737" max="9737" width="9.7109375" style="266" customWidth="1"/>
    <col min="9738" max="9738" width="10.42578125" style="266" customWidth="1"/>
    <col min="9739" max="9739" width="9.140625" style="266"/>
    <col min="9740" max="9740" width="14" style="266" customWidth="1"/>
    <col min="9741" max="9741" width="14.28515625" style="266" customWidth="1"/>
    <col min="9742" max="9742" width="0.42578125" style="266" customWidth="1"/>
    <col min="9743" max="9984" width="9.140625" style="266"/>
    <col min="9985" max="9985" width="26.85546875" style="266" customWidth="1"/>
    <col min="9986" max="9986" width="4.5703125" style="266" customWidth="1"/>
    <col min="9987" max="9987" width="25.28515625" style="266" customWidth="1"/>
    <col min="9988" max="9988" width="11.28515625" style="266" customWidth="1"/>
    <col min="9989" max="9989" width="18.140625" style="266" customWidth="1"/>
    <col min="9990" max="9990" width="10.140625" style="266" customWidth="1"/>
    <col min="9991" max="9991" width="10.5703125" style="266" customWidth="1"/>
    <col min="9992" max="9992" width="10.140625" style="266" customWidth="1"/>
    <col min="9993" max="9993" width="9.7109375" style="266" customWidth="1"/>
    <col min="9994" max="9994" width="10.42578125" style="266" customWidth="1"/>
    <col min="9995" max="9995" width="9.140625" style="266"/>
    <col min="9996" max="9996" width="14" style="266" customWidth="1"/>
    <col min="9997" max="9997" width="14.28515625" style="266" customWidth="1"/>
    <col min="9998" max="9998" width="0.42578125" style="266" customWidth="1"/>
    <col min="9999" max="10240" width="9.140625" style="266"/>
    <col min="10241" max="10241" width="26.85546875" style="266" customWidth="1"/>
    <col min="10242" max="10242" width="4.5703125" style="266" customWidth="1"/>
    <col min="10243" max="10243" width="25.28515625" style="266" customWidth="1"/>
    <col min="10244" max="10244" width="11.28515625" style="266" customWidth="1"/>
    <col min="10245" max="10245" width="18.140625" style="266" customWidth="1"/>
    <col min="10246" max="10246" width="10.140625" style="266" customWidth="1"/>
    <col min="10247" max="10247" width="10.5703125" style="266" customWidth="1"/>
    <col min="10248" max="10248" width="10.140625" style="266" customWidth="1"/>
    <col min="10249" max="10249" width="9.7109375" style="266" customWidth="1"/>
    <col min="10250" max="10250" width="10.42578125" style="266" customWidth="1"/>
    <col min="10251" max="10251" width="9.140625" style="266"/>
    <col min="10252" max="10252" width="14" style="266" customWidth="1"/>
    <col min="10253" max="10253" width="14.28515625" style="266" customWidth="1"/>
    <col min="10254" max="10254" width="0.42578125" style="266" customWidth="1"/>
    <col min="10255" max="10496" width="9.140625" style="266"/>
    <col min="10497" max="10497" width="26.85546875" style="266" customWidth="1"/>
    <col min="10498" max="10498" width="4.5703125" style="266" customWidth="1"/>
    <col min="10499" max="10499" width="25.28515625" style="266" customWidth="1"/>
    <col min="10500" max="10500" width="11.28515625" style="266" customWidth="1"/>
    <col min="10501" max="10501" width="18.140625" style="266" customWidth="1"/>
    <col min="10502" max="10502" width="10.140625" style="266" customWidth="1"/>
    <col min="10503" max="10503" width="10.5703125" style="266" customWidth="1"/>
    <col min="10504" max="10504" width="10.140625" style="266" customWidth="1"/>
    <col min="10505" max="10505" width="9.7109375" style="266" customWidth="1"/>
    <col min="10506" max="10506" width="10.42578125" style="266" customWidth="1"/>
    <col min="10507" max="10507" width="9.140625" style="266"/>
    <col min="10508" max="10508" width="14" style="266" customWidth="1"/>
    <col min="10509" max="10509" width="14.28515625" style="266" customWidth="1"/>
    <col min="10510" max="10510" width="0.42578125" style="266" customWidth="1"/>
    <col min="10511" max="10752" width="9.140625" style="266"/>
    <col min="10753" max="10753" width="26.85546875" style="266" customWidth="1"/>
    <col min="10754" max="10754" width="4.5703125" style="266" customWidth="1"/>
    <col min="10755" max="10755" width="25.28515625" style="266" customWidth="1"/>
    <col min="10756" max="10756" width="11.28515625" style="266" customWidth="1"/>
    <col min="10757" max="10757" width="18.140625" style="266" customWidth="1"/>
    <col min="10758" max="10758" width="10.140625" style="266" customWidth="1"/>
    <col min="10759" max="10759" width="10.5703125" style="266" customWidth="1"/>
    <col min="10760" max="10760" width="10.140625" style="266" customWidth="1"/>
    <col min="10761" max="10761" width="9.7109375" style="266" customWidth="1"/>
    <col min="10762" max="10762" width="10.42578125" style="266" customWidth="1"/>
    <col min="10763" max="10763" width="9.140625" style="266"/>
    <col min="10764" max="10764" width="14" style="266" customWidth="1"/>
    <col min="10765" max="10765" width="14.28515625" style="266" customWidth="1"/>
    <col min="10766" max="10766" width="0.42578125" style="266" customWidth="1"/>
    <col min="10767" max="11008" width="9.140625" style="266"/>
    <col min="11009" max="11009" width="26.85546875" style="266" customWidth="1"/>
    <col min="11010" max="11010" width="4.5703125" style="266" customWidth="1"/>
    <col min="11011" max="11011" width="25.28515625" style="266" customWidth="1"/>
    <col min="11012" max="11012" width="11.28515625" style="266" customWidth="1"/>
    <col min="11013" max="11013" width="18.140625" style="266" customWidth="1"/>
    <col min="11014" max="11014" width="10.140625" style="266" customWidth="1"/>
    <col min="11015" max="11015" width="10.5703125" style="266" customWidth="1"/>
    <col min="11016" max="11016" width="10.140625" style="266" customWidth="1"/>
    <col min="11017" max="11017" width="9.7109375" style="266" customWidth="1"/>
    <col min="11018" max="11018" width="10.42578125" style="266" customWidth="1"/>
    <col min="11019" max="11019" width="9.140625" style="266"/>
    <col min="11020" max="11020" width="14" style="266" customWidth="1"/>
    <col min="11021" max="11021" width="14.28515625" style="266" customWidth="1"/>
    <col min="11022" max="11022" width="0.42578125" style="266" customWidth="1"/>
    <col min="11023" max="11264" width="9.140625" style="266"/>
    <col min="11265" max="11265" width="26.85546875" style="266" customWidth="1"/>
    <col min="11266" max="11266" width="4.5703125" style="266" customWidth="1"/>
    <col min="11267" max="11267" width="25.28515625" style="266" customWidth="1"/>
    <col min="11268" max="11268" width="11.28515625" style="266" customWidth="1"/>
    <col min="11269" max="11269" width="18.140625" style="266" customWidth="1"/>
    <col min="11270" max="11270" width="10.140625" style="266" customWidth="1"/>
    <col min="11271" max="11271" width="10.5703125" style="266" customWidth="1"/>
    <col min="11272" max="11272" width="10.140625" style="266" customWidth="1"/>
    <col min="11273" max="11273" width="9.7109375" style="266" customWidth="1"/>
    <col min="11274" max="11274" width="10.42578125" style="266" customWidth="1"/>
    <col min="11275" max="11275" width="9.140625" style="266"/>
    <col min="11276" max="11276" width="14" style="266" customWidth="1"/>
    <col min="11277" max="11277" width="14.28515625" style="266" customWidth="1"/>
    <col min="11278" max="11278" width="0.42578125" style="266" customWidth="1"/>
    <col min="11279" max="11520" width="9.140625" style="266"/>
    <col min="11521" max="11521" width="26.85546875" style="266" customWidth="1"/>
    <col min="11522" max="11522" width="4.5703125" style="266" customWidth="1"/>
    <col min="11523" max="11523" width="25.28515625" style="266" customWidth="1"/>
    <col min="11524" max="11524" width="11.28515625" style="266" customWidth="1"/>
    <col min="11525" max="11525" width="18.140625" style="266" customWidth="1"/>
    <col min="11526" max="11526" width="10.140625" style="266" customWidth="1"/>
    <col min="11527" max="11527" width="10.5703125" style="266" customWidth="1"/>
    <col min="11528" max="11528" width="10.140625" style="266" customWidth="1"/>
    <col min="11529" max="11529" width="9.7109375" style="266" customWidth="1"/>
    <col min="11530" max="11530" width="10.42578125" style="266" customWidth="1"/>
    <col min="11531" max="11531" width="9.140625" style="266"/>
    <col min="11532" max="11532" width="14" style="266" customWidth="1"/>
    <col min="11533" max="11533" width="14.28515625" style="266" customWidth="1"/>
    <col min="11534" max="11534" width="0.42578125" style="266" customWidth="1"/>
    <col min="11535" max="11776" width="9.140625" style="266"/>
    <col min="11777" max="11777" width="26.85546875" style="266" customWidth="1"/>
    <col min="11778" max="11778" width="4.5703125" style="266" customWidth="1"/>
    <col min="11779" max="11779" width="25.28515625" style="266" customWidth="1"/>
    <col min="11780" max="11780" width="11.28515625" style="266" customWidth="1"/>
    <col min="11781" max="11781" width="18.140625" style="266" customWidth="1"/>
    <col min="11782" max="11782" width="10.140625" style="266" customWidth="1"/>
    <col min="11783" max="11783" width="10.5703125" style="266" customWidth="1"/>
    <col min="11784" max="11784" width="10.140625" style="266" customWidth="1"/>
    <col min="11785" max="11785" width="9.7109375" style="266" customWidth="1"/>
    <col min="11786" max="11786" width="10.42578125" style="266" customWidth="1"/>
    <col min="11787" max="11787" width="9.140625" style="266"/>
    <col min="11788" max="11788" width="14" style="266" customWidth="1"/>
    <col min="11789" max="11789" width="14.28515625" style="266" customWidth="1"/>
    <col min="11790" max="11790" width="0.42578125" style="266" customWidth="1"/>
    <col min="11791" max="12032" width="9.140625" style="266"/>
    <col min="12033" max="12033" width="26.85546875" style="266" customWidth="1"/>
    <col min="12034" max="12034" width="4.5703125" style="266" customWidth="1"/>
    <col min="12035" max="12035" width="25.28515625" style="266" customWidth="1"/>
    <col min="12036" max="12036" width="11.28515625" style="266" customWidth="1"/>
    <col min="12037" max="12037" width="18.140625" style="266" customWidth="1"/>
    <col min="12038" max="12038" width="10.140625" style="266" customWidth="1"/>
    <col min="12039" max="12039" width="10.5703125" style="266" customWidth="1"/>
    <col min="12040" max="12040" width="10.140625" style="266" customWidth="1"/>
    <col min="12041" max="12041" width="9.7109375" style="266" customWidth="1"/>
    <col min="12042" max="12042" width="10.42578125" style="266" customWidth="1"/>
    <col min="12043" max="12043" width="9.140625" style="266"/>
    <col min="12044" max="12044" width="14" style="266" customWidth="1"/>
    <col min="12045" max="12045" width="14.28515625" style="266" customWidth="1"/>
    <col min="12046" max="12046" width="0.42578125" style="266" customWidth="1"/>
    <col min="12047" max="12288" width="9.140625" style="266"/>
    <col min="12289" max="12289" width="26.85546875" style="266" customWidth="1"/>
    <col min="12290" max="12290" width="4.5703125" style="266" customWidth="1"/>
    <col min="12291" max="12291" width="25.28515625" style="266" customWidth="1"/>
    <col min="12292" max="12292" width="11.28515625" style="266" customWidth="1"/>
    <col min="12293" max="12293" width="18.140625" style="266" customWidth="1"/>
    <col min="12294" max="12294" width="10.140625" style="266" customWidth="1"/>
    <col min="12295" max="12295" width="10.5703125" style="266" customWidth="1"/>
    <col min="12296" max="12296" width="10.140625" style="266" customWidth="1"/>
    <col min="12297" max="12297" width="9.7109375" style="266" customWidth="1"/>
    <col min="12298" max="12298" width="10.42578125" style="266" customWidth="1"/>
    <col min="12299" max="12299" width="9.140625" style="266"/>
    <col min="12300" max="12300" width="14" style="266" customWidth="1"/>
    <col min="12301" max="12301" width="14.28515625" style="266" customWidth="1"/>
    <col min="12302" max="12302" width="0.42578125" style="266" customWidth="1"/>
    <col min="12303" max="12544" width="9.140625" style="266"/>
    <col min="12545" max="12545" width="26.85546875" style="266" customWidth="1"/>
    <col min="12546" max="12546" width="4.5703125" style="266" customWidth="1"/>
    <col min="12547" max="12547" width="25.28515625" style="266" customWidth="1"/>
    <col min="12548" max="12548" width="11.28515625" style="266" customWidth="1"/>
    <col min="12549" max="12549" width="18.140625" style="266" customWidth="1"/>
    <col min="12550" max="12550" width="10.140625" style="266" customWidth="1"/>
    <col min="12551" max="12551" width="10.5703125" style="266" customWidth="1"/>
    <col min="12552" max="12552" width="10.140625" style="266" customWidth="1"/>
    <col min="12553" max="12553" width="9.7109375" style="266" customWidth="1"/>
    <col min="12554" max="12554" width="10.42578125" style="266" customWidth="1"/>
    <col min="12555" max="12555" width="9.140625" style="266"/>
    <col min="12556" max="12556" width="14" style="266" customWidth="1"/>
    <col min="12557" max="12557" width="14.28515625" style="266" customWidth="1"/>
    <col min="12558" max="12558" width="0.42578125" style="266" customWidth="1"/>
    <col min="12559" max="12800" width="9.140625" style="266"/>
    <col min="12801" max="12801" width="26.85546875" style="266" customWidth="1"/>
    <col min="12802" max="12802" width="4.5703125" style="266" customWidth="1"/>
    <col min="12803" max="12803" width="25.28515625" style="266" customWidth="1"/>
    <col min="12804" max="12804" width="11.28515625" style="266" customWidth="1"/>
    <col min="12805" max="12805" width="18.140625" style="266" customWidth="1"/>
    <col min="12806" max="12806" width="10.140625" style="266" customWidth="1"/>
    <col min="12807" max="12807" width="10.5703125" style="266" customWidth="1"/>
    <col min="12808" max="12808" width="10.140625" style="266" customWidth="1"/>
    <col min="12809" max="12809" width="9.7109375" style="266" customWidth="1"/>
    <col min="12810" max="12810" width="10.42578125" style="266" customWidth="1"/>
    <col min="12811" max="12811" width="9.140625" style="266"/>
    <col min="12812" max="12812" width="14" style="266" customWidth="1"/>
    <col min="12813" max="12813" width="14.28515625" style="266" customWidth="1"/>
    <col min="12814" max="12814" width="0.42578125" style="266" customWidth="1"/>
    <col min="12815" max="13056" width="9.140625" style="266"/>
    <col min="13057" max="13057" width="26.85546875" style="266" customWidth="1"/>
    <col min="13058" max="13058" width="4.5703125" style="266" customWidth="1"/>
    <col min="13059" max="13059" width="25.28515625" style="266" customWidth="1"/>
    <col min="13060" max="13060" width="11.28515625" style="266" customWidth="1"/>
    <col min="13061" max="13061" width="18.140625" style="266" customWidth="1"/>
    <col min="13062" max="13062" width="10.140625" style="266" customWidth="1"/>
    <col min="13063" max="13063" width="10.5703125" style="266" customWidth="1"/>
    <col min="13064" max="13064" width="10.140625" style="266" customWidth="1"/>
    <col min="13065" max="13065" width="9.7109375" style="266" customWidth="1"/>
    <col min="13066" max="13066" width="10.42578125" style="266" customWidth="1"/>
    <col min="13067" max="13067" width="9.140625" style="266"/>
    <col min="13068" max="13068" width="14" style="266" customWidth="1"/>
    <col min="13069" max="13069" width="14.28515625" style="266" customWidth="1"/>
    <col min="13070" max="13070" width="0.42578125" style="266" customWidth="1"/>
    <col min="13071" max="13312" width="9.140625" style="266"/>
    <col min="13313" max="13313" width="26.85546875" style="266" customWidth="1"/>
    <col min="13314" max="13314" width="4.5703125" style="266" customWidth="1"/>
    <col min="13315" max="13315" width="25.28515625" style="266" customWidth="1"/>
    <col min="13316" max="13316" width="11.28515625" style="266" customWidth="1"/>
    <col min="13317" max="13317" width="18.140625" style="266" customWidth="1"/>
    <col min="13318" max="13318" width="10.140625" style="266" customWidth="1"/>
    <col min="13319" max="13319" width="10.5703125" style="266" customWidth="1"/>
    <col min="13320" max="13320" width="10.140625" style="266" customWidth="1"/>
    <col min="13321" max="13321" width="9.7109375" style="266" customWidth="1"/>
    <col min="13322" max="13322" width="10.42578125" style="266" customWidth="1"/>
    <col min="13323" max="13323" width="9.140625" style="266"/>
    <col min="13324" max="13324" width="14" style="266" customWidth="1"/>
    <col min="13325" max="13325" width="14.28515625" style="266" customWidth="1"/>
    <col min="13326" max="13326" width="0.42578125" style="266" customWidth="1"/>
    <col min="13327" max="13568" width="9.140625" style="266"/>
    <col min="13569" max="13569" width="26.85546875" style="266" customWidth="1"/>
    <col min="13570" max="13570" width="4.5703125" style="266" customWidth="1"/>
    <col min="13571" max="13571" width="25.28515625" style="266" customWidth="1"/>
    <col min="13572" max="13572" width="11.28515625" style="266" customWidth="1"/>
    <col min="13573" max="13573" width="18.140625" style="266" customWidth="1"/>
    <col min="13574" max="13574" width="10.140625" style="266" customWidth="1"/>
    <col min="13575" max="13575" width="10.5703125" style="266" customWidth="1"/>
    <col min="13576" max="13576" width="10.140625" style="266" customWidth="1"/>
    <col min="13577" max="13577" width="9.7109375" style="266" customWidth="1"/>
    <col min="13578" max="13578" width="10.42578125" style="266" customWidth="1"/>
    <col min="13579" max="13579" width="9.140625" style="266"/>
    <col min="13580" max="13580" width="14" style="266" customWidth="1"/>
    <col min="13581" max="13581" width="14.28515625" style="266" customWidth="1"/>
    <col min="13582" max="13582" width="0.42578125" style="266" customWidth="1"/>
    <col min="13583" max="13824" width="9.140625" style="266"/>
    <col min="13825" max="13825" width="26.85546875" style="266" customWidth="1"/>
    <col min="13826" max="13826" width="4.5703125" style="266" customWidth="1"/>
    <col min="13827" max="13827" width="25.28515625" style="266" customWidth="1"/>
    <col min="13828" max="13828" width="11.28515625" style="266" customWidth="1"/>
    <col min="13829" max="13829" width="18.140625" style="266" customWidth="1"/>
    <col min="13830" max="13830" width="10.140625" style="266" customWidth="1"/>
    <col min="13831" max="13831" width="10.5703125" style="266" customWidth="1"/>
    <col min="13832" max="13832" width="10.140625" style="266" customWidth="1"/>
    <col min="13833" max="13833" width="9.7109375" style="266" customWidth="1"/>
    <col min="13834" max="13834" width="10.42578125" style="266" customWidth="1"/>
    <col min="13835" max="13835" width="9.140625" style="266"/>
    <col min="13836" max="13836" width="14" style="266" customWidth="1"/>
    <col min="13837" max="13837" width="14.28515625" style="266" customWidth="1"/>
    <col min="13838" max="13838" width="0.42578125" style="266" customWidth="1"/>
    <col min="13839" max="14080" width="9.140625" style="266"/>
    <col min="14081" max="14081" width="26.85546875" style="266" customWidth="1"/>
    <col min="14082" max="14082" width="4.5703125" style="266" customWidth="1"/>
    <col min="14083" max="14083" width="25.28515625" style="266" customWidth="1"/>
    <col min="14084" max="14084" width="11.28515625" style="266" customWidth="1"/>
    <col min="14085" max="14085" width="18.140625" style="266" customWidth="1"/>
    <col min="14086" max="14086" width="10.140625" style="266" customWidth="1"/>
    <col min="14087" max="14087" width="10.5703125" style="266" customWidth="1"/>
    <col min="14088" max="14088" width="10.140625" style="266" customWidth="1"/>
    <col min="14089" max="14089" width="9.7109375" style="266" customWidth="1"/>
    <col min="14090" max="14090" width="10.42578125" style="266" customWidth="1"/>
    <col min="14091" max="14091" width="9.140625" style="266"/>
    <col min="14092" max="14092" width="14" style="266" customWidth="1"/>
    <col min="14093" max="14093" width="14.28515625" style="266" customWidth="1"/>
    <col min="14094" max="14094" width="0.42578125" style="266" customWidth="1"/>
    <col min="14095" max="14336" width="9.140625" style="266"/>
    <col min="14337" max="14337" width="26.85546875" style="266" customWidth="1"/>
    <col min="14338" max="14338" width="4.5703125" style="266" customWidth="1"/>
    <col min="14339" max="14339" width="25.28515625" style="266" customWidth="1"/>
    <col min="14340" max="14340" width="11.28515625" style="266" customWidth="1"/>
    <col min="14341" max="14341" width="18.140625" style="266" customWidth="1"/>
    <col min="14342" max="14342" width="10.140625" style="266" customWidth="1"/>
    <col min="14343" max="14343" width="10.5703125" style="266" customWidth="1"/>
    <col min="14344" max="14344" width="10.140625" style="266" customWidth="1"/>
    <col min="14345" max="14345" width="9.7109375" style="266" customWidth="1"/>
    <col min="14346" max="14346" width="10.42578125" style="266" customWidth="1"/>
    <col min="14347" max="14347" width="9.140625" style="266"/>
    <col min="14348" max="14348" width="14" style="266" customWidth="1"/>
    <col min="14349" max="14349" width="14.28515625" style="266" customWidth="1"/>
    <col min="14350" max="14350" width="0.42578125" style="266" customWidth="1"/>
    <col min="14351" max="14592" width="9.140625" style="266"/>
    <col min="14593" max="14593" width="26.85546875" style="266" customWidth="1"/>
    <col min="14594" max="14594" width="4.5703125" style="266" customWidth="1"/>
    <col min="14595" max="14595" width="25.28515625" style="266" customWidth="1"/>
    <col min="14596" max="14596" width="11.28515625" style="266" customWidth="1"/>
    <col min="14597" max="14597" width="18.140625" style="266" customWidth="1"/>
    <col min="14598" max="14598" width="10.140625" style="266" customWidth="1"/>
    <col min="14599" max="14599" width="10.5703125" style="266" customWidth="1"/>
    <col min="14600" max="14600" width="10.140625" style="266" customWidth="1"/>
    <col min="14601" max="14601" width="9.7109375" style="266" customWidth="1"/>
    <col min="14602" max="14602" width="10.42578125" style="266" customWidth="1"/>
    <col min="14603" max="14603" width="9.140625" style="266"/>
    <col min="14604" max="14604" width="14" style="266" customWidth="1"/>
    <col min="14605" max="14605" width="14.28515625" style="266" customWidth="1"/>
    <col min="14606" max="14606" width="0.42578125" style="266" customWidth="1"/>
    <col min="14607" max="14848" width="9.140625" style="266"/>
    <col min="14849" max="14849" width="26.85546875" style="266" customWidth="1"/>
    <col min="14850" max="14850" width="4.5703125" style="266" customWidth="1"/>
    <col min="14851" max="14851" width="25.28515625" style="266" customWidth="1"/>
    <col min="14852" max="14852" width="11.28515625" style="266" customWidth="1"/>
    <col min="14853" max="14853" width="18.140625" style="266" customWidth="1"/>
    <col min="14854" max="14854" width="10.140625" style="266" customWidth="1"/>
    <col min="14855" max="14855" width="10.5703125" style="266" customWidth="1"/>
    <col min="14856" max="14856" width="10.140625" style="266" customWidth="1"/>
    <col min="14857" max="14857" width="9.7109375" style="266" customWidth="1"/>
    <col min="14858" max="14858" width="10.42578125" style="266" customWidth="1"/>
    <col min="14859" max="14859" width="9.140625" style="266"/>
    <col min="14860" max="14860" width="14" style="266" customWidth="1"/>
    <col min="14861" max="14861" width="14.28515625" style="266" customWidth="1"/>
    <col min="14862" max="14862" width="0.42578125" style="266" customWidth="1"/>
    <col min="14863" max="15104" width="9.140625" style="266"/>
    <col min="15105" max="15105" width="26.85546875" style="266" customWidth="1"/>
    <col min="15106" max="15106" width="4.5703125" style="266" customWidth="1"/>
    <col min="15107" max="15107" width="25.28515625" style="266" customWidth="1"/>
    <col min="15108" max="15108" width="11.28515625" style="266" customWidth="1"/>
    <col min="15109" max="15109" width="18.140625" style="266" customWidth="1"/>
    <col min="15110" max="15110" width="10.140625" style="266" customWidth="1"/>
    <col min="15111" max="15111" width="10.5703125" style="266" customWidth="1"/>
    <col min="15112" max="15112" width="10.140625" style="266" customWidth="1"/>
    <col min="15113" max="15113" width="9.7109375" style="266" customWidth="1"/>
    <col min="15114" max="15114" width="10.42578125" style="266" customWidth="1"/>
    <col min="15115" max="15115" width="9.140625" style="266"/>
    <col min="15116" max="15116" width="14" style="266" customWidth="1"/>
    <col min="15117" max="15117" width="14.28515625" style="266" customWidth="1"/>
    <col min="15118" max="15118" width="0.42578125" style="266" customWidth="1"/>
    <col min="15119" max="15360" width="9.140625" style="266"/>
    <col min="15361" max="15361" width="26.85546875" style="266" customWidth="1"/>
    <col min="15362" max="15362" width="4.5703125" style="266" customWidth="1"/>
    <col min="15363" max="15363" width="25.28515625" style="266" customWidth="1"/>
    <col min="15364" max="15364" width="11.28515625" style="266" customWidth="1"/>
    <col min="15365" max="15365" width="18.140625" style="266" customWidth="1"/>
    <col min="15366" max="15366" width="10.140625" style="266" customWidth="1"/>
    <col min="15367" max="15367" width="10.5703125" style="266" customWidth="1"/>
    <col min="15368" max="15368" width="10.140625" style="266" customWidth="1"/>
    <col min="15369" max="15369" width="9.7109375" style="266" customWidth="1"/>
    <col min="15370" max="15370" width="10.42578125" style="266" customWidth="1"/>
    <col min="15371" max="15371" width="9.140625" style="266"/>
    <col min="15372" max="15372" width="14" style="266" customWidth="1"/>
    <col min="15373" max="15373" width="14.28515625" style="266" customWidth="1"/>
    <col min="15374" max="15374" width="0.42578125" style="266" customWidth="1"/>
    <col min="15375" max="15616" width="9.140625" style="266"/>
    <col min="15617" max="15617" width="26.85546875" style="266" customWidth="1"/>
    <col min="15618" max="15618" width="4.5703125" style="266" customWidth="1"/>
    <col min="15619" max="15619" width="25.28515625" style="266" customWidth="1"/>
    <col min="15620" max="15620" width="11.28515625" style="266" customWidth="1"/>
    <col min="15621" max="15621" width="18.140625" style="266" customWidth="1"/>
    <col min="15622" max="15622" width="10.140625" style="266" customWidth="1"/>
    <col min="15623" max="15623" width="10.5703125" style="266" customWidth="1"/>
    <col min="15624" max="15624" width="10.140625" style="266" customWidth="1"/>
    <col min="15625" max="15625" width="9.7109375" style="266" customWidth="1"/>
    <col min="15626" max="15626" width="10.42578125" style="266" customWidth="1"/>
    <col min="15627" max="15627" width="9.140625" style="266"/>
    <col min="15628" max="15628" width="14" style="266" customWidth="1"/>
    <col min="15629" max="15629" width="14.28515625" style="266" customWidth="1"/>
    <col min="15630" max="15630" width="0.42578125" style="266" customWidth="1"/>
    <col min="15631" max="15872" width="9.140625" style="266"/>
    <col min="15873" max="15873" width="26.85546875" style="266" customWidth="1"/>
    <col min="15874" max="15874" width="4.5703125" style="266" customWidth="1"/>
    <col min="15875" max="15875" width="25.28515625" style="266" customWidth="1"/>
    <col min="15876" max="15876" width="11.28515625" style="266" customWidth="1"/>
    <col min="15877" max="15877" width="18.140625" style="266" customWidth="1"/>
    <col min="15878" max="15878" width="10.140625" style="266" customWidth="1"/>
    <col min="15879" max="15879" width="10.5703125" style="266" customWidth="1"/>
    <col min="15880" max="15880" width="10.140625" style="266" customWidth="1"/>
    <col min="15881" max="15881" width="9.7109375" style="266" customWidth="1"/>
    <col min="15882" max="15882" width="10.42578125" style="266" customWidth="1"/>
    <col min="15883" max="15883" width="9.140625" style="266"/>
    <col min="15884" max="15884" width="14" style="266" customWidth="1"/>
    <col min="15885" max="15885" width="14.28515625" style="266" customWidth="1"/>
    <col min="15886" max="15886" width="0.42578125" style="266" customWidth="1"/>
    <col min="15887" max="16128" width="9.140625" style="266"/>
    <col min="16129" max="16129" width="26.85546875" style="266" customWidth="1"/>
    <col min="16130" max="16130" width="4.5703125" style="266" customWidth="1"/>
    <col min="16131" max="16131" width="25.28515625" style="266" customWidth="1"/>
    <col min="16132" max="16132" width="11.28515625" style="266" customWidth="1"/>
    <col min="16133" max="16133" width="18.140625" style="266" customWidth="1"/>
    <col min="16134" max="16134" width="10.140625" style="266" customWidth="1"/>
    <col min="16135" max="16135" width="10.5703125" style="266" customWidth="1"/>
    <col min="16136" max="16136" width="10.140625" style="266" customWidth="1"/>
    <col min="16137" max="16137" width="9.7109375" style="266" customWidth="1"/>
    <col min="16138" max="16138" width="10.42578125" style="266" customWidth="1"/>
    <col min="16139" max="16139" width="9.140625" style="266"/>
    <col min="16140" max="16140" width="14" style="266" customWidth="1"/>
    <col min="16141" max="16141" width="14.28515625" style="266" customWidth="1"/>
    <col min="16142" max="16142" width="0.42578125" style="266" customWidth="1"/>
    <col min="16143" max="16384" width="9.140625" style="266"/>
  </cols>
  <sheetData>
    <row r="1" spans="1:14" s="124" customFormat="1" ht="16.5" customHeight="1" x14ac:dyDescent="0.3">
      <c r="A1" s="684"/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123"/>
    </row>
    <row r="2" spans="1:14" s="124" customFormat="1" ht="15" customHeight="1" x14ac:dyDescent="0.25">
      <c r="A2" s="579" t="s">
        <v>0</v>
      </c>
      <c r="B2" s="610" t="s">
        <v>1</v>
      </c>
      <c r="C2" s="613" t="s">
        <v>2</v>
      </c>
      <c r="D2" s="579" t="s">
        <v>3</v>
      </c>
      <c r="E2" s="613" t="s">
        <v>4</v>
      </c>
      <c r="F2" s="614" t="s">
        <v>75</v>
      </c>
      <c r="G2" s="614"/>
      <c r="H2" s="614"/>
      <c r="I2" s="614"/>
      <c r="J2" s="614"/>
      <c r="K2" s="614"/>
      <c r="L2" s="579" t="s">
        <v>6</v>
      </c>
      <c r="M2" s="579"/>
    </row>
    <row r="3" spans="1:14" s="124" customFormat="1" x14ac:dyDescent="0.25">
      <c r="A3" s="579"/>
      <c r="B3" s="611"/>
      <c r="C3" s="613"/>
      <c r="D3" s="613"/>
      <c r="E3" s="613"/>
      <c r="F3" s="613" t="s">
        <v>7</v>
      </c>
      <c r="G3" s="613" t="s">
        <v>8</v>
      </c>
      <c r="H3" s="613"/>
      <c r="I3" s="613"/>
      <c r="J3" s="613"/>
      <c r="K3" s="613"/>
      <c r="L3" s="579"/>
      <c r="M3" s="579"/>
    </row>
    <row r="4" spans="1:14" s="124" customFormat="1" x14ac:dyDescent="0.25">
      <c r="A4" s="579"/>
      <c r="B4" s="611"/>
      <c r="C4" s="613"/>
      <c r="D4" s="613"/>
      <c r="E4" s="613"/>
      <c r="F4" s="613"/>
      <c r="G4" s="579" t="s">
        <v>9</v>
      </c>
      <c r="H4" s="614" t="s">
        <v>10</v>
      </c>
      <c r="I4" s="614"/>
      <c r="J4" s="579" t="s">
        <v>11</v>
      </c>
      <c r="K4" s="579" t="s">
        <v>12</v>
      </c>
      <c r="L4" s="579" t="s">
        <v>13</v>
      </c>
      <c r="M4" s="579" t="s">
        <v>14</v>
      </c>
    </row>
    <row r="5" spans="1:14" s="124" customFormat="1" ht="45" x14ac:dyDescent="0.25">
      <c r="A5" s="579"/>
      <c r="B5" s="612"/>
      <c r="C5" s="613"/>
      <c r="D5" s="613"/>
      <c r="E5" s="613"/>
      <c r="F5" s="613"/>
      <c r="G5" s="613"/>
      <c r="H5" s="102" t="s">
        <v>292</v>
      </c>
      <c r="I5" s="102" t="s">
        <v>293</v>
      </c>
      <c r="J5" s="613"/>
      <c r="K5" s="613"/>
      <c r="L5" s="579"/>
      <c r="M5" s="579"/>
    </row>
    <row r="6" spans="1:14" s="124" customFormat="1" x14ac:dyDescent="0.25">
      <c r="A6" s="125">
        <v>1</v>
      </c>
      <c r="B6" s="125">
        <v>2</v>
      </c>
      <c r="C6" s="125">
        <v>3</v>
      </c>
      <c r="D6" s="125">
        <v>4</v>
      </c>
      <c r="E6" s="125">
        <v>5</v>
      </c>
      <c r="F6" s="125">
        <v>6</v>
      </c>
      <c r="G6" s="125">
        <v>7</v>
      </c>
      <c r="H6" s="125">
        <v>8</v>
      </c>
      <c r="I6" s="126">
        <v>9</v>
      </c>
      <c r="J6" s="125">
        <v>10</v>
      </c>
      <c r="K6" s="125">
        <v>11</v>
      </c>
      <c r="L6" s="127">
        <v>12</v>
      </c>
      <c r="M6" s="127">
        <v>13</v>
      </c>
    </row>
    <row r="7" spans="1:14" s="124" customFormat="1" x14ac:dyDescent="0.25">
      <c r="A7" s="581" t="s">
        <v>446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3"/>
    </row>
    <row r="8" spans="1:14" s="124" customFormat="1" x14ac:dyDescent="0.25">
      <c r="A8" s="685" t="s">
        <v>634</v>
      </c>
      <c r="B8" s="686"/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7"/>
    </row>
    <row r="9" spans="1:14" s="263" customFormat="1" ht="44.25" customHeight="1" x14ac:dyDescent="0.2">
      <c r="A9" s="260" t="s">
        <v>635</v>
      </c>
      <c r="B9" s="21">
        <v>1</v>
      </c>
      <c r="C9" s="29" t="s">
        <v>636</v>
      </c>
      <c r="D9" s="102">
        <v>2022</v>
      </c>
      <c r="E9" s="224" t="s">
        <v>637</v>
      </c>
      <c r="F9" s="261">
        <f t="shared" ref="F9:F12" si="0">SUM(G9:K9)</f>
        <v>0</v>
      </c>
      <c r="G9" s="261"/>
      <c r="H9" s="261"/>
      <c r="I9" s="261"/>
      <c r="J9" s="261"/>
      <c r="K9" s="261"/>
      <c r="L9" s="8" t="s">
        <v>638</v>
      </c>
      <c r="M9" s="262" t="s">
        <v>639</v>
      </c>
    </row>
    <row r="10" spans="1:14" ht="75" x14ac:dyDescent="0.25">
      <c r="A10" s="265"/>
      <c r="B10" s="264">
        <v>2</v>
      </c>
      <c r="C10" s="29" t="s">
        <v>641</v>
      </c>
      <c r="D10" s="102">
        <v>2022</v>
      </c>
      <c r="E10" s="86" t="s">
        <v>637</v>
      </c>
      <c r="F10" s="261">
        <f t="shared" si="0"/>
        <v>5</v>
      </c>
      <c r="G10" s="261"/>
      <c r="H10" s="261"/>
      <c r="I10" s="261"/>
      <c r="J10" s="261"/>
      <c r="K10" s="261">
        <v>5</v>
      </c>
      <c r="L10" s="8" t="s">
        <v>642</v>
      </c>
      <c r="M10" s="4" t="s">
        <v>643</v>
      </c>
    </row>
    <row r="11" spans="1:14" ht="157.5" customHeight="1" x14ac:dyDescent="0.25">
      <c r="A11" s="267" t="s">
        <v>644</v>
      </c>
      <c r="B11" s="268">
        <v>3</v>
      </c>
      <c r="C11" s="260" t="s">
        <v>645</v>
      </c>
      <c r="D11" s="269">
        <v>2022</v>
      </c>
      <c r="E11" s="270" t="s">
        <v>640</v>
      </c>
      <c r="F11" s="271">
        <f t="shared" si="0"/>
        <v>0</v>
      </c>
      <c r="G11" s="271"/>
      <c r="H11" s="271"/>
      <c r="I11" s="271"/>
      <c r="J11" s="271"/>
      <c r="K11" s="271"/>
      <c r="L11" s="97" t="s">
        <v>646</v>
      </c>
      <c r="M11" s="117" t="s">
        <v>647</v>
      </c>
    </row>
    <row r="12" spans="1:14" s="273" customFormat="1" ht="14.25" x14ac:dyDescent="0.2">
      <c r="A12" s="457"/>
      <c r="B12" s="458">
        <v>3</v>
      </c>
      <c r="C12" s="459" t="s">
        <v>7</v>
      </c>
      <c r="D12" s="460"/>
      <c r="E12" s="461"/>
      <c r="F12" s="272">
        <f t="shared" si="0"/>
        <v>5</v>
      </c>
      <c r="G12" s="462">
        <f>SUM(G9:G11)</f>
        <v>0</v>
      </c>
      <c r="H12" s="462">
        <f>SUM(H9:H11)</f>
        <v>0</v>
      </c>
      <c r="I12" s="462">
        <f>SUM(I9:I11)</f>
        <v>0</v>
      </c>
      <c r="J12" s="462">
        <f>SUM(J9:J11)</f>
        <v>0</v>
      </c>
      <c r="K12" s="462">
        <f>SUM(K9:K11)</f>
        <v>5</v>
      </c>
      <c r="L12" s="463"/>
      <c r="M12" s="464"/>
    </row>
    <row r="13" spans="1:14" ht="15.75" x14ac:dyDescent="0.25">
      <c r="A13" s="274"/>
      <c r="B13" s="688"/>
      <c r="C13" s="688"/>
      <c r="D13" s="688"/>
      <c r="E13" s="275"/>
      <c r="F13" s="275"/>
      <c r="G13" s="275"/>
      <c r="H13" s="275"/>
      <c r="I13" s="275"/>
      <c r="J13" s="275"/>
      <c r="K13" s="275"/>
      <c r="L13" s="275"/>
      <c r="M13" s="274"/>
    </row>
    <row r="16" spans="1:14" x14ac:dyDescent="0.25">
      <c r="E16" s="266" t="s">
        <v>648</v>
      </c>
    </row>
  </sheetData>
  <mergeCells count="19">
    <mergeCell ref="A7:M7"/>
    <mergeCell ref="A8:M8"/>
    <mergeCell ref="B13:D13"/>
    <mergeCell ref="G4:G5"/>
    <mergeCell ref="H4:I4"/>
    <mergeCell ref="J4:J5"/>
    <mergeCell ref="K4:K5"/>
    <mergeCell ref="L4:L5"/>
    <mergeCell ref="M4:M5"/>
    <mergeCell ref="A1:M1"/>
    <mergeCell ref="A2:A5"/>
    <mergeCell ref="B2:B5"/>
    <mergeCell ref="C2:C5"/>
    <mergeCell ref="D2:D5"/>
    <mergeCell ref="E2:E5"/>
    <mergeCell ref="F2:K2"/>
    <mergeCell ref="L2:M3"/>
    <mergeCell ref="F3:F5"/>
    <mergeCell ref="G3:K3"/>
  </mergeCells>
  <printOptions horizontalCentered="1"/>
  <pageMargins left="0.11811023622047245" right="0" top="0.39370078740157483" bottom="0.39370078740157483" header="0" footer="0"/>
  <pageSetup paperSize="9" scale="80" orientation="landscape" useFirstPageNumber="1" r:id="rId1"/>
  <headerFooter>
    <oddFooter>&amp;C&amp;"Times New Roman,обычный"&amp;12&amp;P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4"/>
  <sheetViews>
    <sheetView tabSelected="1" view="pageBreakPreview" topLeftCell="A4" zoomScale="90" zoomScaleNormal="90" zoomScaleSheetLayoutView="90" zoomScalePageLayoutView="80" workbookViewId="0">
      <selection activeCell="E21" sqref="E21"/>
    </sheetView>
  </sheetViews>
  <sheetFormatPr defaultRowHeight="15" x14ac:dyDescent="0.25"/>
  <cols>
    <col min="1" max="1" width="22.5703125" style="1" customWidth="1"/>
    <col min="2" max="2" width="7.140625" style="6" customWidth="1"/>
    <col min="3" max="3" width="22.85546875" style="1" customWidth="1"/>
    <col min="4" max="4" width="10.42578125" style="6" customWidth="1"/>
    <col min="5" max="5" width="20.42578125" style="6" customWidth="1"/>
    <col min="6" max="6" width="13.42578125" style="16" customWidth="1"/>
    <col min="7" max="7" width="11.7109375" style="16" customWidth="1"/>
    <col min="8" max="8" width="12.7109375" style="16" customWidth="1"/>
    <col min="9" max="9" width="18.140625" style="16" customWidth="1"/>
    <col min="10" max="10" width="13.85546875" style="16" customWidth="1"/>
    <col min="11" max="11" width="10.5703125" style="16" customWidth="1"/>
    <col min="12" max="12" width="15.28515625" style="1" customWidth="1"/>
    <col min="13" max="13" width="12.42578125" style="6" customWidth="1"/>
    <col min="14" max="14" width="29.42578125" style="1" customWidth="1"/>
    <col min="15" max="15" width="14" style="2" bestFit="1" customWidth="1"/>
    <col min="16" max="16" width="9.140625" style="2"/>
    <col min="17" max="18" width="10.140625" style="2" bestFit="1" customWidth="1"/>
    <col min="19" max="19" width="9.140625" style="2"/>
    <col min="20" max="20" width="10.140625" style="2" bestFit="1" customWidth="1"/>
    <col min="21" max="16384" width="9.140625" style="2"/>
  </cols>
  <sheetData>
    <row r="2" spans="1:14" x14ac:dyDescent="0.2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</row>
    <row r="3" spans="1:14" ht="15" customHeight="1" x14ac:dyDescent="0.25">
      <c r="A3" s="579" t="s">
        <v>0</v>
      </c>
      <c r="B3" s="579" t="s">
        <v>1</v>
      </c>
      <c r="C3" s="579" t="s">
        <v>2</v>
      </c>
      <c r="D3" s="579" t="s">
        <v>3</v>
      </c>
      <c r="E3" s="579" t="s">
        <v>4</v>
      </c>
      <c r="F3" s="580" t="s">
        <v>5</v>
      </c>
      <c r="G3" s="580"/>
      <c r="H3" s="580"/>
      <c r="I3" s="580"/>
      <c r="J3" s="580"/>
      <c r="K3" s="580"/>
      <c r="L3" s="579" t="s">
        <v>6</v>
      </c>
      <c r="M3" s="579"/>
    </row>
    <row r="4" spans="1:14" x14ac:dyDescent="0.25">
      <c r="A4" s="579"/>
      <c r="B4" s="579"/>
      <c r="C4" s="579"/>
      <c r="D4" s="579"/>
      <c r="E4" s="579"/>
      <c r="F4" s="580" t="s">
        <v>7</v>
      </c>
      <c r="G4" s="580" t="s">
        <v>8</v>
      </c>
      <c r="H4" s="580"/>
      <c r="I4" s="580"/>
      <c r="J4" s="580"/>
      <c r="K4" s="580"/>
      <c r="L4" s="579"/>
      <c r="M4" s="579"/>
    </row>
    <row r="5" spans="1:14" x14ac:dyDescent="0.25">
      <c r="A5" s="579"/>
      <c r="B5" s="579"/>
      <c r="C5" s="579"/>
      <c r="D5" s="579"/>
      <c r="E5" s="579"/>
      <c r="F5" s="580"/>
      <c r="G5" s="580" t="s">
        <v>9</v>
      </c>
      <c r="H5" s="580" t="s">
        <v>10</v>
      </c>
      <c r="I5" s="580"/>
      <c r="J5" s="580" t="s">
        <v>11</v>
      </c>
      <c r="K5" s="580" t="s">
        <v>12</v>
      </c>
      <c r="L5" s="579" t="s">
        <v>13</v>
      </c>
      <c r="M5" s="579" t="s">
        <v>14</v>
      </c>
    </row>
    <row r="6" spans="1:14" ht="64.5" customHeight="1" x14ac:dyDescent="0.25">
      <c r="A6" s="579"/>
      <c r="B6" s="579"/>
      <c r="C6" s="579"/>
      <c r="D6" s="579"/>
      <c r="E6" s="579"/>
      <c r="F6" s="580"/>
      <c r="G6" s="580"/>
      <c r="H6" s="3" t="s">
        <v>15</v>
      </c>
      <c r="I6" s="3" t="s">
        <v>16</v>
      </c>
      <c r="J6" s="580"/>
      <c r="K6" s="580"/>
      <c r="L6" s="579"/>
      <c r="M6" s="579"/>
    </row>
    <row r="7" spans="1:14" s="6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1"/>
    </row>
    <row r="8" spans="1:14" ht="15" customHeight="1" x14ac:dyDescent="0.25">
      <c r="A8" s="581" t="s">
        <v>17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3"/>
    </row>
    <row r="9" spans="1:14" ht="15" customHeight="1" x14ac:dyDescent="0.25">
      <c r="A9" s="584" t="s">
        <v>18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6"/>
    </row>
    <row r="10" spans="1:14" ht="153" customHeight="1" x14ac:dyDescent="0.25">
      <c r="A10" s="7" t="s">
        <v>19</v>
      </c>
      <c r="B10" s="4">
        <v>1</v>
      </c>
      <c r="C10" s="8" t="s">
        <v>20</v>
      </c>
      <c r="D10" s="4">
        <v>2022</v>
      </c>
      <c r="E10" s="4" t="s">
        <v>21</v>
      </c>
      <c r="F10" s="9">
        <f>SUM(G10:K10)</f>
        <v>50</v>
      </c>
      <c r="G10" s="9"/>
      <c r="H10" s="9"/>
      <c r="I10" s="9"/>
      <c r="J10" s="9">
        <v>50</v>
      </c>
      <c r="K10" s="9"/>
      <c r="L10" s="4" t="s">
        <v>22</v>
      </c>
      <c r="M10" s="4">
        <v>14</v>
      </c>
    </row>
    <row r="11" spans="1:14" ht="48.75" customHeight="1" x14ac:dyDescent="0.25">
      <c r="A11" s="587" t="s">
        <v>23</v>
      </c>
      <c r="B11" s="4">
        <v>2</v>
      </c>
      <c r="C11" s="8" t="s">
        <v>24</v>
      </c>
      <c r="D11" s="4">
        <v>2022</v>
      </c>
      <c r="E11" s="4" t="s">
        <v>25</v>
      </c>
      <c r="F11" s="9">
        <f t="shared" ref="F11:F14" si="0">SUM(G11:K11)</f>
        <v>1440</v>
      </c>
      <c r="G11" s="10"/>
      <c r="H11" s="10"/>
      <c r="I11" s="10"/>
      <c r="J11" s="9">
        <v>1440</v>
      </c>
      <c r="K11" s="10"/>
      <c r="L11" s="4" t="s">
        <v>26</v>
      </c>
      <c r="M11" s="4">
        <v>1440</v>
      </c>
    </row>
    <row r="12" spans="1:14" ht="48" customHeight="1" x14ac:dyDescent="0.25">
      <c r="A12" s="588"/>
      <c r="B12" s="4">
        <v>3</v>
      </c>
      <c r="C12" s="8" t="s">
        <v>27</v>
      </c>
      <c r="D12" s="4">
        <v>2022</v>
      </c>
      <c r="E12" s="4" t="s">
        <v>25</v>
      </c>
      <c r="F12" s="9">
        <f t="shared" si="0"/>
        <v>1020</v>
      </c>
      <c r="G12" s="10"/>
      <c r="H12" s="10"/>
      <c r="I12" s="10"/>
      <c r="J12" s="9">
        <v>1020</v>
      </c>
      <c r="K12" s="10"/>
      <c r="L12" s="4" t="s">
        <v>28</v>
      </c>
      <c r="M12" s="4">
        <v>1020</v>
      </c>
    </row>
    <row r="13" spans="1:14" ht="42.75" customHeight="1" x14ac:dyDescent="0.25">
      <c r="A13" s="589"/>
      <c r="B13" s="4">
        <v>4</v>
      </c>
      <c r="C13" s="8" t="s">
        <v>29</v>
      </c>
      <c r="D13" s="4">
        <v>2022</v>
      </c>
      <c r="E13" s="4" t="s">
        <v>25</v>
      </c>
      <c r="F13" s="9">
        <f t="shared" si="0"/>
        <v>1200</v>
      </c>
      <c r="G13" s="10"/>
      <c r="H13" s="10"/>
      <c r="I13" s="10"/>
      <c r="J13" s="9">
        <v>1200</v>
      </c>
      <c r="K13" s="10"/>
      <c r="L13" s="4" t="s">
        <v>30</v>
      </c>
      <c r="M13" s="4">
        <v>1200</v>
      </c>
    </row>
    <row r="14" spans="1:14" s="15" customFormat="1" ht="14.25" x14ac:dyDescent="0.25">
      <c r="A14" s="11"/>
      <c r="B14" s="10" t="s">
        <v>31</v>
      </c>
      <c r="C14" s="11" t="s">
        <v>7</v>
      </c>
      <c r="D14" s="10"/>
      <c r="E14" s="12"/>
      <c r="F14" s="13">
        <f t="shared" si="0"/>
        <v>3710</v>
      </c>
      <c r="G14" s="13">
        <f>SUM(G10:G13)</f>
        <v>0</v>
      </c>
      <c r="H14" s="13">
        <f t="shared" ref="H14:K14" si="1">SUM(H10:H13)</f>
        <v>0</v>
      </c>
      <c r="I14" s="13">
        <f t="shared" si="1"/>
        <v>0</v>
      </c>
      <c r="J14" s="13">
        <f t="shared" si="1"/>
        <v>3710</v>
      </c>
      <c r="K14" s="13">
        <f t="shared" si="1"/>
        <v>0</v>
      </c>
      <c r="L14" s="11"/>
      <c r="M14" s="10"/>
      <c r="N14" s="14"/>
    </row>
  </sheetData>
  <mergeCells count="19">
    <mergeCell ref="A8:M8"/>
    <mergeCell ref="A9:M9"/>
    <mergeCell ref="A11:A13"/>
    <mergeCell ref="G5:G6"/>
    <mergeCell ref="H5:I5"/>
    <mergeCell ref="J5:J6"/>
    <mergeCell ref="K5:K6"/>
    <mergeCell ref="L5:L6"/>
    <mergeCell ref="M5:M6"/>
    <mergeCell ref="A2:M2"/>
    <mergeCell ref="A3:A6"/>
    <mergeCell ref="B3:B6"/>
    <mergeCell ref="C3:C6"/>
    <mergeCell ref="D3:D6"/>
    <mergeCell ref="E3:E6"/>
    <mergeCell ref="F3:K3"/>
    <mergeCell ref="L3:M4"/>
    <mergeCell ref="F4:F6"/>
    <mergeCell ref="G4:K4"/>
  </mergeCells>
  <printOptions horizontalCentered="1"/>
  <pageMargins left="0.11811023622047245" right="0" top="0.39370078740157483" bottom="0.23622047244094491" header="0" footer="0"/>
  <pageSetup paperSize="9" scale="75" firstPageNumber="25" orientation="landscape" r:id="rId1"/>
  <headerFooter differentFirst="1">
    <oddFooter>&amp;C&amp;"Times New Roman,обычный"&amp;12&amp;P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</sheetPr>
  <dimension ref="A1:Y97"/>
  <sheetViews>
    <sheetView view="pageBreakPreview" zoomScale="90" zoomScaleNormal="90" zoomScaleSheetLayoutView="90" zoomScalePageLayoutView="80" workbookViewId="0">
      <selection activeCell="I9" sqref="I9"/>
    </sheetView>
  </sheetViews>
  <sheetFormatPr defaultRowHeight="15" x14ac:dyDescent="0.25"/>
  <cols>
    <col min="1" max="1" width="21.7109375" style="231" customWidth="1"/>
    <col min="2" max="2" width="8.140625" style="110" customWidth="1"/>
    <col min="3" max="3" width="32.5703125" style="231" customWidth="1"/>
    <col min="4" max="4" width="10.42578125" style="110" customWidth="1"/>
    <col min="5" max="5" width="15.85546875" style="110" customWidth="1"/>
    <col min="6" max="6" width="16.140625" style="327" customWidth="1"/>
    <col min="7" max="7" width="11.7109375" style="327" customWidth="1"/>
    <col min="8" max="8" width="12.7109375" style="327" customWidth="1"/>
    <col min="9" max="9" width="17.140625" style="327" customWidth="1"/>
    <col min="10" max="10" width="12.28515625" style="327" customWidth="1"/>
    <col min="11" max="11" width="10.5703125" style="327" customWidth="1"/>
    <col min="12" max="12" width="15.28515625" style="231" customWidth="1"/>
    <col min="13" max="13" width="14.85546875" style="110" customWidth="1"/>
    <col min="14" max="14" width="29.42578125" style="231" customWidth="1"/>
    <col min="15" max="15" width="14" style="232" bestFit="1" customWidth="1"/>
    <col min="16" max="16" width="9.140625" style="232"/>
    <col min="17" max="18" width="10.140625" style="232" bestFit="1" customWidth="1"/>
    <col min="19" max="19" width="9.140625" style="232"/>
    <col min="20" max="20" width="10.140625" style="232" bestFit="1" customWidth="1"/>
    <col min="21" max="256" width="9.140625" style="232"/>
    <col min="257" max="257" width="21.7109375" style="232" customWidth="1"/>
    <col min="258" max="258" width="8.140625" style="232" customWidth="1"/>
    <col min="259" max="259" width="25.28515625" style="232" customWidth="1"/>
    <col min="260" max="260" width="10.42578125" style="232" customWidth="1"/>
    <col min="261" max="261" width="15.85546875" style="232" customWidth="1"/>
    <col min="262" max="262" width="16.140625" style="232" customWidth="1"/>
    <col min="263" max="263" width="11.7109375" style="232" customWidth="1"/>
    <col min="264" max="264" width="12.7109375" style="232" customWidth="1"/>
    <col min="265" max="265" width="17.140625" style="232" customWidth="1"/>
    <col min="266" max="266" width="12.28515625" style="232" customWidth="1"/>
    <col min="267" max="267" width="10.5703125" style="232" customWidth="1"/>
    <col min="268" max="268" width="15.28515625" style="232" customWidth="1"/>
    <col min="269" max="269" width="14.85546875" style="232" customWidth="1"/>
    <col min="270" max="270" width="29.42578125" style="232" customWidth="1"/>
    <col min="271" max="271" width="14" style="232" bestFit="1" customWidth="1"/>
    <col min="272" max="272" width="9.140625" style="232"/>
    <col min="273" max="274" width="10.140625" style="232" bestFit="1" customWidth="1"/>
    <col min="275" max="275" width="9.140625" style="232"/>
    <col min="276" max="276" width="10.140625" style="232" bestFit="1" customWidth="1"/>
    <col min="277" max="512" width="9.140625" style="232"/>
    <col min="513" max="513" width="21.7109375" style="232" customWidth="1"/>
    <col min="514" max="514" width="8.140625" style="232" customWidth="1"/>
    <col min="515" max="515" width="25.28515625" style="232" customWidth="1"/>
    <col min="516" max="516" width="10.42578125" style="232" customWidth="1"/>
    <col min="517" max="517" width="15.85546875" style="232" customWidth="1"/>
    <col min="518" max="518" width="16.140625" style="232" customWidth="1"/>
    <col min="519" max="519" width="11.7109375" style="232" customWidth="1"/>
    <col min="520" max="520" width="12.7109375" style="232" customWidth="1"/>
    <col min="521" max="521" width="17.140625" style="232" customWidth="1"/>
    <col min="522" max="522" width="12.28515625" style="232" customWidth="1"/>
    <col min="523" max="523" width="10.5703125" style="232" customWidth="1"/>
    <col min="524" max="524" width="15.28515625" style="232" customWidth="1"/>
    <col min="525" max="525" width="14.85546875" style="232" customWidth="1"/>
    <col min="526" max="526" width="29.42578125" style="232" customWidth="1"/>
    <col min="527" max="527" width="14" style="232" bestFit="1" customWidth="1"/>
    <col min="528" max="528" width="9.140625" style="232"/>
    <col min="529" max="530" width="10.140625" style="232" bestFit="1" customWidth="1"/>
    <col min="531" max="531" width="9.140625" style="232"/>
    <col min="532" max="532" width="10.140625" style="232" bestFit="1" customWidth="1"/>
    <col min="533" max="768" width="9.140625" style="232"/>
    <col min="769" max="769" width="21.7109375" style="232" customWidth="1"/>
    <col min="770" max="770" width="8.140625" style="232" customWidth="1"/>
    <col min="771" max="771" width="25.28515625" style="232" customWidth="1"/>
    <col min="772" max="772" width="10.42578125" style="232" customWidth="1"/>
    <col min="773" max="773" width="15.85546875" style="232" customWidth="1"/>
    <col min="774" max="774" width="16.140625" style="232" customWidth="1"/>
    <col min="775" max="775" width="11.7109375" style="232" customWidth="1"/>
    <col min="776" max="776" width="12.7109375" style="232" customWidth="1"/>
    <col min="777" max="777" width="17.140625" style="232" customWidth="1"/>
    <col min="778" max="778" width="12.28515625" style="232" customWidth="1"/>
    <col min="779" max="779" width="10.5703125" style="232" customWidth="1"/>
    <col min="780" max="780" width="15.28515625" style="232" customWidth="1"/>
    <col min="781" max="781" width="14.85546875" style="232" customWidth="1"/>
    <col min="782" max="782" width="29.42578125" style="232" customWidth="1"/>
    <col min="783" max="783" width="14" style="232" bestFit="1" customWidth="1"/>
    <col min="784" max="784" width="9.140625" style="232"/>
    <col min="785" max="786" width="10.140625" style="232" bestFit="1" customWidth="1"/>
    <col min="787" max="787" width="9.140625" style="232"/>
    <col min="788" max="788" width="10.140625" style="232" bestFit="1" customWidth="1"/>
    <col min="789" max="1024" width="9.140625" style="232"/>
    <col min="1025" max="1025" width="21.7109375" style="232" customWidth="1"/>
    <col min="1026" max="1026" width="8.140625" style="232" customWidth="1"/>
    <col min="1027" max="1027" width="25.28515625" style="232" customWidth="1"/>
    <col min="1028" max="1028" width="10.42578125" style="232" customWidth="1"/>
    <col min="1029" max="1029" width="15.85546875" style="232" customWidth="1"/>
    <col min="1030" max="1030" width="16.140625" style="232" customWidth="1"/>
    <col min="1031" max="1031" width="11.7109375" style="232" customWidth="1"/>
    <col min="1032" max="1032" width="12.7109375" style="232" customWidth="1"/>
    <col min="1033" max="1033" width="17.140625" style="232" customWidth="1"/>
    <col min="1034" max="1034" width="12.28515625" style="232" customWidth="1"/>
    <col min="1035" max="1035" width="10.5703125" style="232" customWidth="1"/>
    <col min="1036" max="1036" width="15.28515625" style="232" customWidth="1"/>
    <col min="1037" max="1037" width="14.85546875" style="232" customWidth="1"/>
    <col min="1038" max="1038" width="29.42578125" style="232" customWidth="1"/>
    <col min="1039" max="1039" width="14" style="232" bestFit="1" customWidth="1"/>
    <col min="1040" max="1040" width="9.140625" style="232"/>
    <col min="1041" max="1042" width="10.140625" style="232" bestFit="1" customWidth="1"/>
    <col min="1043" max="1043" width="9.140625" style="232"/>
    <col min="1044" max="1044" width="10.140625" style="232" bestFit="1" customWidth="1"/>
    <col min="1045" max="1280" width="9.140625" style="232"/>
    <col min="1281" max="1281" width="21.7109375" style="232" customWidth="1"/>
    <col min="1282" max="1282" width="8.140625" style="232" customWidth="1"/>
    <col min="1283" max="1283" width="25.28515625" style="232" customWidth="1"/>
    <col min="1284" max="1284" width="10.42578125" style="232" customWidth="1"/>
    <col min="1285" max="1285" width="15.85546875" style="232" customWidth="1"/>
    <col min="1286" max="1286" width="16.140625" style="232" customWidth="1"/>
    <col min="1287" max="1287" width="11.7109375" style="232" customWidth="1"/>
    <col min="1288" max="1288" width="12.7109375" style="232" customWidth="1"/>
    <col min="1289" max="1289" width="17.140625" style="232" customWidth="1"/>
    <col min="1290" max="1290" width="12.28515625" style="232" customWidth="1"/>
    <col min="1291" max="1291" width="10.5703125" style="232" customWidth="1"/>
    <col min="1292" max="1292" width="15.28515625" style="232" customWidth="1"/>
    <col min="1293" max="1293" width="14.85546875" style="232" customWidth="1"/>
    <col min="1294" max="1294" width="29.42578125" style="232" customWidth="1"/>
    <col min="1295" max="1295" width="14" style="232" bestFit="1" customWidth="1"/>
    <col min="1296" max="1296" width="9.140625" style="232"/>
    <col min="1297" max="1298" width="10.140625" style="232" bestFit="1" customWidth="1"/>
    <col min="1299" max="1299" width="9.140625" style="232"/>
    <col min="1300" max="1300" width="10.140625" style="232" bestFit="1" customWidth="1"/>
    <col min="1301" max="1536" width="9.140625" style="232"/>
    <col min="1537" max="1537" width="21.7109375" style="232" customWidth="1"/>
    <col min="1538" max="1538" width="8.140625" style="232" customWidth="1"/>
    <col min="1539" max="1539" width="25.28515625" style="232" customWidth="1"/>
    <col min="1540" max="1540" width="10.42578125" style="232" customWidth="1"/>
    <col min="1541" max="1541" width="15.85546875" style="232" customWidth="1"/>
    <col min="1542" max="1542" width="16.140625" style="232" customWidth="1"/>
    <col min="1543" max="1543" width="11.7109375" style="232" customWidth="1"/>
    <col min="1544" max="1544" width="12.7109375" style="232" customWidth="1"/>
    <col min="1545" max="1545" width="17.140625" style="232" customWidth="1"/>
    <col min="1546" max="1546" width="12.28515625" style="232" customWidth="1"/>
    <col min="1547" max="1547" width="10.5703125" style="232" customWidth="1"/>
    <col min="1548" max="1548" width="15.28515625" style="232" customWidth="1"/>
    <col min="1549" max="1549" width="14.85546875" style="232" customWidth="1"/>
    <col min="1550" max="1550" width="29.42578125" style="232" customWidth="1"/>
    <col min="1551" max="1551" width="14" style="232" bestFit="1" customWidth="1"/>
    <col min="1552" max="1552" width="9.140625" style="232"/>
    <col min="1553" max="1554" width="10.140625" style="232" bestFit="1" customWidth="1"/>
    <col min="1555" max="1555" width="9.140625" style="232"/>
    <col min="1556" max="1556" width="10.140625" style="232" bestFit="1" customWidth="1"/>
    <col min="1557" max="1792" width="9.140625" style="232"/>
    <col min="1793" max="1793" width="21.7109375" style="232" customWidth="1"/>
    <col min="1794" max="1794" width="8.140625" style="232" customWidth="1"/>
    <col min="1795" max="1795" width="25.28515625" style="232" customWidth="1"/>
    <col min="1796" max="1796" width="10.42578125" style="232" customWidth="1"/>
    <col min="1797" max="1797" width="15.85546875" style="232" customWidth="1"/>
    <col min="1798" max="1798" width="16.140625" style="232" customWidth="1"/>
    <col min="1799" max="1799" width="11.7109375" style="232" customWidth="1"/>
    <col min="1800" max="1800" width="12.7109375" style="232" customWidth="1"/>
    <col min="1801" max="1801" width="17.140625" style="232" customWidth="1"/>
    <col min="1802" max="1802" width="12.28515625" style="232" customWidth="1"/>
    <col min="1803" max="1803" width="10.5703125" style="232" customWidth="1"/>
    <col min="1804" max="1804" width="15.28515625" style="232" customWidth="1"/>
    <col min="1805" max="1805" width="14.85546875" style="232" customWidth="1"/>
    <col min="1806" max="1806" width="29.42578125" style="232" customWidth="1"/>
    <col min="1807" max="1807" width="14" style="232" bestFit="1" customWidth="1"/>
    <col min="1808" max="1808" width="9.140625" style="232"/>
    <col min="1809" max="1810" width="10.140625" style="232" bestFit="1" customWidth="1"/>
    <col min="1811" max="1811" width="9.140625" style="232"/>
    <col min="1812" max="1812" width="10.140625" style="232" bestFit="1" customWidth="1"/>
    <col min="1813" max="2048" width="9.140625" style="232"/>
    <col min="2049" max="2049" width="21.7109375" style="232" customWidth="1"/>
    <col min="2050" max="2050" width="8.140625" style="232" customWidth="1"/>
    <col min="2051" max="2051" width="25.28515625" style="232" customWidth="1"/>
    <col min="2052" max="2052" width="10.42578125" style="232" customWidth="1"/>
    <col min="2053" max="2053" width="15.85546875" style="232" customWidth="1"/>
    <col min="2054" max="2054" width="16.140625" style="232" customWidth="1"/>
    <col min="2055" max="2055" width="11.7109375" style="232" customWidth="1"/>
    <col min="2056" max="2056" width="12.7109375" style="232" customWidth="1"/>
    <col min="2057" max="2057" width="17.140625" style="232" customWidth="1"/>
    <col min="2058" max="2058" width="12.28515625" style="232" customWidth="1"/>
    <col min="2059" max="2059" width="10.5703125" style="232" customWidth="1"/>
    <col min="2060" max="2060" width="15.28515625" style="232" customWidth="1"/>
    <col min="2061" max="2061" width="14.85546875" style="232" customWidth="1"/>
    <col min="2062" max="2062" width="29.42578125" style="232" customWidth="1"/>
    <col min="2063" max="2063" width="14" style="232" bestFit="1" customWidth="1"/>
    <col min="2064" max="2064" width="9.140625" style="232"/>
    <col min="2065" max="2066" width="10.140625" style="232" bestFit="1" customWidth="1"/>
    <col min="2067" max="2067" width="9.140625" style="232"/>
    <col min="2068" max="2068" width="10.140625" style="232" bestFit="1" customWidth="1"/>
    <col min="2069" max="2304" width="9.140625" style="232"/>
    <col min="2305" max="2305" width="21.7109375" style="232" customWidth="1"/>
    <col min="2306" max="2306" width="8.140625" style="232" customWidth="1"/>
    <col min="2307" max="2307" width="25.28515625" style="232" customWidth="1"/>
    <col min="2308" max="2308" width="10.42578125" style="232" customWidth="1"/>
    <col min="2309" max="2309" width="15.85546875" style="232" customWidth="1"/>
    <col min="2310" max="2310" width="16.140625" style="232" customWidth="1"/>
    <col min="2311" max="2311" width="11.7109375" style="232" customWidth="1"/>
    <col min="2312" max="2312" width="12.7109375" style="232" customWidth="1"/>
    <col min="2313" max="2313" width="17.140625" style="232" customWidth="1"/>
    <col min="2314" max="2314" width="12.28515625" style="232" customWidth="1"/>
    <col min="2315" max="2315" width="10.5703125" style="232" customWidth="1"/>
    <col min="2316" max="2316" width="15.28515625" style="232" customWidth="1"/>
    <col min="2317" max="2317" width="14.85546875" style="232" customWidth="1"/>
    <col min="2318" max="2318" width="29.42578125" style="232" customWidth="1"/>
    <col min="2319" max="2319" width="14" style="232" bestFit="1" customWidth="1"/>
    <col min="2320" max="2320" width="9.140625" style="232"/>
    <col min="2321" max="2322" width="10.140625" style="232" bestFit="1" customWidth="1"/>
    <col min="2323" max="2323" width="9.140625" style="232"/>
    <col min="2324" max="2324" width="10.140625" style="232" bestFit="1" customWidth="1"/>
    <col min="2325" max="2560" width="9.140625" style="232"/>
    <col min="2561" max="2561" width="21.7109375" style="232" customWidth="1"/>
    <col min="2562" max="2562" width="8.140625" style="232" customWidth="1"/>
    <col min="2563" max="2563" width="25.28515625" style="232" customWidth="1"/>
    <col min="2564" max="2564" width="10.42578125" style="232" customWidth="1"/>
    <col min="2565" max="2565" width="15.85546875" style="232" customWidth="1"/>
    <col min="2566" max="2566" width="16.140625" style="232" customWidth="1"/>
    <col min="2567" max="2567" width="11.7109375" style="232" customWidth="1"/>
    <col min="2568" max="2568" width="12.7109375" style="232" customWidth="1"/>
    <col min="2569" max="2569" width="17.140625" style="232" customWidth="1"/>
    <col min="2570" max="2570" width="12.28515625" style="232" customWidth="1"/>
    <col min="2571" max="2571" width="10.5703125" style="232" customWidth="1"/>
    <col min="2572" max="2572" width="15.28515625" style="232" customWidth="1"/>
    <col min="2573" max="2573" width="14.85546875" style="232" customWidth="1"/>
    <col min="2574" max="2574" width="29.42578125" style="232" customWidth="1"/>
    <col min="2575" max="2575" width="14" style="232" bestFit="1" customWidth="1"/>
    <col min="2576" max="2576" width="9.140625" style="232"/>
    <col min="2577" max="2578" width="10.140625" style="232" bestFit="1" customWidth="1"/>
    <col min="2579" max="2579" width="9.140625" style="232"/>
    <col min="2580" max="2580" width="10.140625" style="232" bestFit="1" customWidth="1"/>
    <col min="2581" max="2816" width="9.140625" style="232"/>
    <col min="2817" max="2817" width="21.7109375" style="232" customWidth="1"/>
    <col min="2818" max="2818" width="8.140625" style="232" customWidth="1"/>
    <col min="2819" max="2819" width="25.28515625" style="232" customWidth="1"/>
    <col min="2820" max="2820" width="10.42578125" style="232" customWidth="1"/>
    <col min="2821" max="2821" width="15.85546875" style="232" customWidth="1"/>
    <col min="2822" max="2822" width="16.140625" style="232" customWidth="1"/>
    <col min="2823" max="2823" width="11.7109375" style="232" customWidth="1"/>
    <col min="2824" max="2824" width="12.7109375" style="232" customWidth="1"/>
    <col min="2825" max="2825" width="17.140625" style="232" customWidth="1"/>
    <col min="2826" max="2826" width="12.28515625" style="232" customWidth="1"/>
    <col min="2827" max="2827" width="10.5703125" style="232" customWidth="1"/>
    <col min="2828" max="2828" width="15.28515625" style="232" customWidth="1"/>
    <col min="2829" max="2829" width="14.85546875" style="232" customWidth="1"/>
    <col min="2830" max="2830" width="29.42578125" style="232" customWidth="1"/>
    <col min="2831" max="2831" width="14" style="232" bestFit="1" customWidth="1"/>
    <col min="2832" max="2832" width="9.140625" style="232"/>
    <col min="2833" max="2834" width="10.140625" style="232" bestFit="1" customWidth="1"/>
    <col min="2835" max="2835" width="9.140625" style="232"/>
    <col min="2836" max="2836" width="10.140625" style="232" bestFit="1" customWidth="1"/>
    <col min="2837" max="3072" width="9.140625" style="232"/>
    <col min="3073" max="3073" width="21.7109375" style="232" customWidth="1"/>
    <col min="3074" max="3074" width="8.140625" style="232" customWidth="1"/>
    <col min="3075" max="3075" width="25.28515625" style="232" customWidth="1"/>
    <col min="3076" max="3076" width="10.42578125" style="232" customWidth="1"/>
    <col min="3077" max="3077" width="15.85546875" style="232" customWidth="1"/>
    <col min="3078" max="3078" width="16.140625" style="232" customWidth="1"/>
    <col min="3079" max="3079" width="11.7109375" style="232" customWidth="1"/>
    <col min="3080" max="3080" width="12.7109375" style="232" customWidth="1"/>
    <col min="3081" max="3081" width="17.140625" style="232" customWidth="1"/>
    <col min="3082" max="3082" width="12.28515625" style="232" customWidth="1"/>
    <col min="3083" max="3083" width="10.5703125" style="232" customWidth="1"/>
    <col min="3084" max="3084" width="15.28515625" style="232" customWidth="1"/>
    <col min="3085" max="3085" width="14.85546875" style="232" customWidth="1"/>
    <col min="3086" max="3086" width="29.42578125" style="232" customWidth="1"/>
    <col min="3087" max="3087" width="14" style="232" bestFit="1" customWidth="1"/>
    <col min="3088" max="3088" width="9.140625" style="232"/>
    <col min="3089" max="3090" width="10.140625" style="232" bestFit="1" customWidth="1"/>
    <col min="3091" max="3091" width="9.140625" style="232"/>
    <col min="3092" max="3092" width="10.140625" style="232" bestFit="1" customWidth="1"/>
    <col min="3093" max="3328" width="9.140625" style="232"/>
    <col min="3329" max="3329" width="21.7109375" style="232" customWidth="1"/>
    <col min="3330" max="3330" width="8.140625" style="232" customWidth="1"/>
    <col min="3331" max="3331" width="25.28515625" style="232" customWidth="1"/>
    <col min="3332" max="3332" width="10.42578125" style="232" customWidth="1"/>
    <col min="3333" max="3333" width="15.85546875" style="232" customWidth="1"/>
    <col min="3334" max="3334" width="16.140625" style="232" customWidth="1"/>
    <col min="3335" max="3335" width="11.7109375" style="232" customWidth="1"/>
    <col min="3336" max="3336" width="12.7109375" style="232" customWidth="1"/>
    <col min="3337" max="3337" width="17.140625" style="232" customWidth="1"/>
    <col min="3338" max="3338" width="12.28515625" style="232" customWidth="1"/>
    <col min="3339" max="3339" width="10.5703125" style="232" customWidth="1"/>
    <col min="3340" max="3340" width="15.28515625" style="232" customWidth="1"/>
    <col min="3341" max="3341" width="14.85546875" style="232" customWidth="1"/>
    <col min="3342" max="3342" width="29.42578125" style="232" customWidth="1"/>
    <col min="3343" max="3343" width="14" style="232" bestFit="1" customWidth="1"/>
    <col min="3344" max="3344" width="9.140625" style="232"/>
    <col min="3345" max="3346" width="10.140625" style="232" bestFit="1" customWidth="1"/>
    <col min="3347" max="3347" width="9.140625" style="232"/>
    <col min="3348" max="3348" width="10.140625" style="232" bestFit="1" customWidth="1"/>
    <col min="3349" max="3584" width="9.140625" style="232"/>
    <col min="3585" max="3585" width="21.7109375" style="232" customWidth="1"/>
    <col min="3586" max="3586" width="8.140625" style="232" customWidth="1"/>
    <col min="3587" max="3587" width="25.28515625" style="232" customWidth="1"/>
    <col min="3588" max="3588" width="10.42578125" style="232" customWidth="1"/>
    <col min="3589" max="3589" width="15.85546875" style="232" customWidth="1"/>
    <col min="3590" max="3590" width="16.140625" style="232" customWidth="1"/>
    <col min="3591" max="3591" width="11.7109375" style="232" customWidth="1"/>
    <col min="3592" max="3592" width="12.7109375" style="232" customWidth="1"/>
    <col min="3593" max="3593" width="17.140625" style="232" customWidth="1"/>
    <col min="3594" max="3594" width="12.28515625" style="232" customWidth="1"/>
    <col min="3595" max="3595" width="10.5703125" style="232" customWidth="1"/>
    <col min="3596" max="3596" width="15.28515625" style="232" customWidth="1"/>
    <col min="3597" max="3597" width="14.85546875" style="232" customWidth="1"/>
    <col min="3598" max="3598" width="29.42578125" style="232" customWidth="1"/>
    <col min="3599" max="3599" width="14" style="232" bestFit="1" customWidth="1"/>
    <col min="3600" max="3600" width="9.140625" style="232"/>
    <col min="3601" max="3602" width="10.140625" style="232" bestFit="1" customWidth="1"/>
    <col min="3603" max="3603" width="9.140625" style="232"/>
    <col min="3604" max="3604" width="10.140625" style="232" bestFit="1" customWidth="1"/>
    <col min="3605" max="3840" width="9.140625" style="232"/>
    <col min="3841" max="3841" width="21.7109375" style="232" customWidth="1"/>
    <col min="3842" max="3842" width="8.140625" style="232" customWidth="1"/>
    <col min="3843" max="3843" width="25.28515625" style="232" customWidth="1"/>
    <col min="3844" max="3844" width="10.42578125" style="232" customWidth="1"/>
    <col min="3845" max="3845" width="15.85546875" style="232" customWidth="1"/>
    <col min="3846" max="3846" width="16.140625" style="232" customWidth="1"/>
    <col min="3847" max="3847" width="11.7109375" style="232" customWidth="1"/>
    <col min="3848" max="3848" width="12.7109375" style="232" customWidth="1"/>
    <col min="3849" max="3849" width="17.140625" style="232" customWidth="1"/>
    <col min="3850" max="3850" width="12.28515625" style="232" customWidth="1"/>
    <col min="3851" max="3851" width="10.5703125" style="232" customWidth="1"/>
    <col min="3852" max="3852" width="15.28515625" style="232" customWidth="1"/>
    <col min="3853" max="3853" width="14.85546875" style="232" customWidth="1"/>
    <col min="3854" max="3854" width="29.42578125" style="232" customWidth="1"/>
    <col min="3855" max="3855" width="14" style="232" bestFit="1" customWidth="1"/>
    <col min="3856" max="3856" width="9.140625" style="232"/>
    <col min="3857" max="3858" width="10.140625" style="232" bestFit="1" customWidth="1"/>
    <col min="3859" max="3859" width="9.140625" style="232"/>
    <col min="3860" max="3860" width="10.140625" style="232" bestFit="1" customWidth="1"/>
    <col min="3861" max="4096" width="9.140625" style="232"/>
    <col min="4097" max="4097" width="21.7109375" style="232" customWidth="1"/>
    <col min="4098" max="4098" width="8.140625" style="232" customWidth="1"/>
    <col min="4099" max="4099" width="25.28515625" style="232" customWidth="1"/>
    <col min="4100" max="4100" width="10.42578125" style="232" customWidth="1"/>
    <col min="4101" max="4101" width="15.85546875" style="232" customWidth="1"/>
    <col min="4102" max="4102" width="16.140625" style="232" customWidth="1"/>
    <col min="4103" max="4103" width="11.7109375" style="232" customWidth="1"/>
    <col min="4104" max="4104" width="12.7109375" style="232" customWidth="1"/>
    <col min="4105" max="4105" width="17.140625" style="232" customWidth="1"/>
    <col min="4106" max="4106" width="12.28515625" style="232" customWidth="1"/>
    <col min="4107" max="4107" width="10.5703125" style="232" customWidth="1"/>
    <col min="4108" max="4108" width="15.28515625" style="232" customWidth="1"/>
    <col min="4109" max="4109" width="14.85546875" style="232" customWidth="1"/>
    <col min="4110" max="4110" width="29.42578125" style="232" customWidth="1"/>
    <col min="4111" max="4111" width="14" style="232" bestFit="1" customWidth="1"/>
    <col min="4112" max="4112" width="9.140625" style="232"/>
    <col min="4113" max="4114" width="10.140625" style="232" bestFit="1" customWidth="1"/>
    <col min="4115" max="4115" width="9.140625" style="232"/>
    <col min="4116" max="4116" width="10.140625" style="232" bestFit="1" customWidth="1"/>
    <col min="4117" max="4352" width="9.140625" style="232"/>
    <col min="4353" max="4353" width="21.7109375" style="232" customWidth="1"/>
    <col min="4354" max="4354" width="8.140625" style="232" customWidth="1"/>
    <col min="4355" max="4355" width="25.28515625" style="232" customWidth="1"/>
    <col min="4356" max="4356" width="10.42578125" style="232" customWidth="1"/>
    <col min="4357" max="4357" width="15.85546875" style="232" customWidth="1"/>
    <col min="4358" max="4358" width="16.140625" style="232" customWidth="1"/>
    <col min="4359" max="4359" width="11.7109375" style="232" customWidth="1"/>
    <col min="4360" max="4360" width="12.7109375" style="232" customWidth="1"/>
    <col min="4361" max="4361" width="17.140625" style="232" customWidth="1"/>
    <col min="4362" max="4362" width="12.28515625" style="232" customWidth="1"/>
    <col min="4363" max="4363" width="10.5703125" style="232" customWidth="1"/>
    <col min="4364" max="4364" width="15.28515625" style="232" customWidth="1"/>
    <col min="4365" max="4365" width="14.85546875" style="232" customWidth="1"/>
    <col min="4366" max="4366" width="29.42578125" style="232" customWidth="1"/>
    <col min="4367" max="4367" width="14" style="232" bestFit="1" customWidth="1"/>
    <col min="4368" max="4368" width="9.140625" style="232"/>
    <col min="4369" max="4370" width="10.140625" style="232" bestFit="1" customWidth="1"/>
    <col min="4371" max="4371" width="9.140625" style="232"/>
    <col min="4372" max="4372" width="10.140625" style="232" bestFit="1" customWidth="1"/>
    <col min="4373" max="4608" width="9.140625" style="232"/>
    <col min="4609" max="4609" width="21.7109375" style="232" customWidth="1"/>
    <col min="4610" max="4610" width="8.140625" style="232" customWidth="1"/>
    <col min="4611" max="4611" width="25.28515625" style="232" customWidth="1"/>
    <col min="4612" max="4612" width="10.42578125" style="232" customWidth="1"/>
    <col min="4613" max="4613" width="15.85546875" style="232" customWidth="1"/>
    <col min="4614" max="4614" width="16.140625" style="232" customWidth="1"/>
    <col min="4615" max="4615" width="11.7109375" style="232" customWidth="1"/>
    <col min="4616" max="4616" width="12.7109375" style="232" customWidth="1"/>
    <col min="4617" max="4617" width="17.140625" style="232" customWidth="1"/>
    <col min="4618" max="4618" width="12.28515625" style="232" customWidth="1"/>
    <col min="4619" max="4619" width="10.5703125" style="232" customWidth="1"/>
    <col min="4620" max="4620" width="15.28515625" style="232" customWidth="1"/>
    <col min="4621" max="4621" width="14.85546875" style="232" customWidth="1"/>
    <col min="4622" max="4622" width="29.42578125" style="232" customWidth="1"/>
    <col min="4623" max="4623" width="14" style="232" bestFit="1" customWidth="1"/>
    <col min="4624" max="4624" width="9.140625" style="232"/>
    <col min="4625" max="4626" width="10.140625" style="232" bestFit="1" customWidth="1"/>
    <col min="4627" max="4627" width="9.140625" style="232"/>
    <col min="4628" max="4628" width="10.140625" style="232" bestFit="1" customWidth="1"/>
    <col min="4629" max="4864" width="9.140625" style="232"/>
    <col min="4865" max="4865" width="21.7109375" style="232" customWidth="1"/>
    <col min="4866" max="4866" width="8.140625" style="232" customWidth="1"/>
    <col min="4867" max="4867" width="25.28515625" style="232" customWidth="1"/>
    <col min="4868" max="4868" width="10.42578125" style="232" customWidth="1"/>
    <col min="4869" max="4869" width="15.85546875" style="232" customWidth="1"/>
    <col min="4870" max="4870" width="16.140625" style="232" customWidth="1"/>
    <col min="4871" max="4871" width="11.7109375" style="232" customWidth="1"/>
    <col min="4872" max="4872" width="12.7109375" style="232" customWidth="1"/>
    <col min="4873" max="4873" width="17.140625" style="232" customWidth="1"/>
    <col min="4874" max="4874" width="12.28515625" style="232" customWidth="1"/>
    <col min="4875" max="4875" width="10.5703125" style="232" customWidth="1"/>
    <col min="4876" max="4876" width="15.28515625" style="232" customWidth="1"/>
    <col min="4877" max="4877" width="14.85546875" style="232" customWidth="1"/>
    <col min="4878" max="4878" width="29.42578125" style="232" customWidth="1"/>
    <col min="4879" max="4879" width="14" style="232" bestFit="1" customWidth="1"/>
    <col min="4880" max="4880" width="9.140625" style="232"/>
    <col min="4881" max="4882" width="10.140625" style="232" bestFit="1" customWidth="1"/>
    <col min="4883" max="4883" width="9.140625" style="232"/>
    <col min="4884" max="4884" width="10.140625" style="232" bestFit="1" customWidth="1"/>
    <col min="4885" max="5120" width="9.140625" style="232"/>
    <col min="5121" max="5121" width="21.7109375" style="232" customWidth="1"/>
    <col min="5122" max="5122" width="8.140625" style="232" customWidth="1"/>
    <col min="5123" max="5123" width="25.28515625" style="232" customWidth="1"/>
    <col min="5124" max="5124" width="10.42578125" style="232" customWidth="1"/>
    <col min="5125" max="5125" width="15.85546875" style="232" customWidth="1"/>
    <col min="5126" max="5126" width="16.140625" style="232" customWidth="1"/>
    <col min="5127" max="5127" width="11.7109375" style="232" customWidth="1"/>
    <col min="5128" max="5128" width="12.7109375" style="232" customWidth="1"/>
    <col min="5129" max="5129" width="17.140625" style="232" customWidth="1"/>
    <col min="5130" max="5130" width="12.28515625" style="232" customWidth="1"/>
    <col min="5131" max="5131" width="10.5703125" style="232" customWidth="1"/>
    <col min="5132" max="5132" width="15.28515625" style="232" customWidth="1"/>
    <col min="5133" max="5133" width="14.85546875" style="232" customWidth="1"/>
    <col min="5134" max="5134" width="29.42578125" style="232" customWidth="1"/>
    <col min="5135" max="5135" width="14" style="232" bestFit="1" customWidth="1"/>
    <col min="5136" max="5136" width="9.140625" style="232"/>
    <col min="5137" max="5138" width="10.140625" style="232" bestFit="1" customWidth="1"/>
    <col min="5139" max="5139" width="9.140625" style="232"/>
    <col min="5140" max="5140" width="10.140625" style="232" bestFit="1" customWidth="1"/>
    <col min="5141" max="5376" width="9.140625" style="232"/>
    <col min="5377" max="5377" width="21.7109375" style="232" customWidth="1"/>
    <col min="5378" max="5378" width="8.140625" style="232" customWidth="1"/>
    <col min="5379" max="5379" width="25.28515625" style="232" customWidth="1"/>
    <col min="5380" max="5380" width="10.42578125" style="232" customWidth="1"/>
    <col min="5381" max="5381" width="15.85546875" style="232" customWidth="1"/>
    <col min="5382" max="5382" width="16.140625" style="232" customWidth="1"/>
    <col min="5383" max="5383" width="11.7109375" style="232" customWidth="1"/>
    <col min="5384" max="5384" width="12.7109375" style="232" customWidth="1"/>
    <col min="5385" max="5385" width="17.140625" style="232" customWidth="1"/>
    <col min="5386" max="5386" width="12.28515625" style="232" customWidth="1"/>
    <col min="5387" max="5387" width="10.5703125" style="232" customWidth="1"/>
    <col min="5388" max="5388" width="15.28515625" style="232" customWidth="1"/>
    <col min="5389" max="5389" width="14.85546875" style="232" customWidth="1"/>
    <col min="5390" max="5390" width="29.42578125" style="232" customWidth="1"/>
    <col min="5391" max="5391" width="14" style="232" bestFit="1" customWidth="1"/>
    <col min="5392" max="5392" width="9.140625" style="232"/>
    <col min="5393" max="5394" width="10.140625" style="232" bestFit="1" customWidth="1"/>
    <col min="5395" max="5395" width="9.140625" style="232"/>
    <col min="5396" max="5396" width="10.140625" style="232" bestFit="1" customWidth="1"/>
    <col min="5397" max="5632" width="9.140625" style="232"/>
    <col min="5633" max="5633" width="21.7109375" style="232" customWidth="1"/>
    <col min="5634" max="5634" width="8.140625" style="232" customWidth="1"/>
    <col min="5635" max="5635" width="25.28515625" style="232" customWidth="1"/>
    <col min="5636" max="5636" width="10.42578125" style="232" customWidth="1"/>
    <col min="5637" max="5637" width="15.85546875" style="232" customWidth="1"/>
    <col min="5638" max="5638" width="16.140625" style="232" customWidth="1"/>
    <col min="5639" max="5639" width="11.7109375" style="232" customWidth="1"/>
    <col min="5640" max="5640" width="12.7109375" style="232" customWidth="1"/>
    <col min="5641" max="5641" width="17.140625" style="232" customWidth="1"/>
    <col min="5642" max="5642" width="12.28515625" style="232" customWidth="1"/>
    <col min="5643" max="5643" width="10.5703125" style="232" customWidth="1"/>
    <col min="5644" max="5644" width="15.28515625" style="232" customWidth="1"/>
    <col min="5645" max="5645" width="14.85546875" style="232" customWidth="1"/>
    <col min="5646" max="5646" width="29.42578125" style="232" customWidth="1"/>
    <col min="5647" max="5647" width="14" style="232" bestFit="1" customWidth="1"/>
    <col min="5648" max="5648" width="9.140625" style="232"/>
    <col min="5649" max="5650" width="10.140625" style="232" bestFit="1" customWidth="1"/>
    <col min="5651" max="5651" width="9.140625" style="232"/>
    <col min="5652" max="5652" width="10.140625" style="232" bestFit="1" customWidth="1"/>
    <col min="5653" max="5888" width="9.140625" style="232"/>
    <col min="5889" max="5889" width="21.7109375" style="232" customWidth="1"/>
    <col min="5890" max="5890" width="8.140625" style="232" customWidth="1"/>
    <col min="5891" max="5891" width="25.28515625" style="232" customWidth="1"/>
    <col min="5892" max="5892" width="10.42578125" style="232" customWidth="1"/>
    <col min="5893" max="5893" width="15.85546875" style="232" customWidth="1"/>
    <col min="5894" max="5894" width="16.140625" style="232" customWidth="1"/>
    <col min="5895" max="5895" width="11.7109375" style="232" customWidth="1"/>
    <col min="5896" max="5896" width="12.7109375" style="232" customWidth="1"/>
    <col min="5897" max="5897" width="17.140625" style="232" customWidth="1"/>
    <col min="5898" max="5898" width="12.28515625" style="232" customWidth="1"/>
    <col min="5899" max="5899" width="10.5703125" style="232" customWidth="1"/>
    <col min="5900" max="5900" width="15.28515625" style="232" customWidth="1"/>
    <col min="5901" max="5901" width="14.85546875" style="232" customWidth="1"/>
    <col min="5902" max="5902" width="29.42578125" style="232" customWidth="1"/>
    <col min="5903" max="5903" width="14" style="232" bestFit="1" customWidth="1"/>
    <col min="5904" max="5904" width="9.140625" style="232"/>
    <col min="5905" max="5906" width="10.140625" style="232" bestFit="1" customWidth="1"/>
    <col min="5907" max="5907" width="9.140625" style="232"/>
    <col min="5908" max="5908" width="10.140625" style="232" bestFit="1" customWidth="1"/>
    <col min="5909" max="6144" width="9.140625" style="232"/>
    <col min="6145" max="6145" width="21.7109375" style="232" customWidth="1"/>
    <col min="6146" max="6146" width="8.140625" style="232" customWidth="1"/>
    <col min="6147" max="6147" width="25.28515625" style="232" customWidth="1"/>
    <col min="6148" max="6148" width="10.42578125" style="232" customWidth="1"/>
    <col min="6149" max="6149" width="15.85546875" style="232" customWidth="1"/>
    <col min="6150" max="6150" width="16.140625" style="232" customWidth="1"/>
    <col min="6151" max="6151" width="11.7109375" style="232" customWidth="1"/>
    <col min="6152" max="6152" width="12.7109375" style="232" customWidth="1"/>
    <col min="6153" max="6153" width="17.140625" style="232" customWidth="1"/>
    <col min="6154" max="6154" width="12.28515625" style="232" customWidth="1"/>
    <col min="6155" max="6155" width="10.5703125" style="232" customWidth="1"/>
    <col min="6156" max="6156" width="15.28515625" style="232" customWidth="1"/>
    <col min="6157" max="6157" width="14.85546875" style="232" customWidth="1"/>
    <col min="6158" max="6158" width="29.42578125" style="232" customWidth="1"/>
    <col min="6159" max="6159" width="14" style="232" bestFit="1" customWidth="1"/>
    <col min="6160" max="6160" width="9.140625" style="232"/>
    <col min="6161" max="6162" width="10.140625" style="232" bestFit="1" customWidth="1"/>
    <col min="6163" max="6163" width="9.140625" style="232"/>
    <col min="6164" max="6164" width="10.140625" style="232" bestFit="1" customWidth="1"/>
    <col min="6165" max="6400" width="9.140625" style="232"/>
    <col min="6401" max="6401" width="21.7109375" style="232" customWidth="1"/>
    <col min="6402" max="6402" width="8.140625" style="232" customWidth="1"/>
    <col min="6403" max="6403" width="25.28515625" style="232" customWidth="1"/>
    <col min="6404" max="6404" width="10.42578125" style="232" customWidth="1"/>
    <col min="6405" max="6405" width="15.85546875" style="232" customWidth="1"/>
    <col min="6406" max="6406" width="16.140625" style="232" customWidth="1"/>
    <col min="6407" max="6407" width="11.7109375" style="232" customWidth="1"/>
    <col min="6408" max="6408" width="12.7109375" style="232" customWidth="1"/>
    <col min="6409" max="6409" width="17.140625" style="232" customWidth="1"/>
    <col min="6410" max="6410" width="12.28515625" style="232" customWidth="1"/>
    <col min="6411" max="6411" width="10.5703125" style="232" customWidth="1"/>
    <col min="6412" max="6412" width="15.28515625" style="232" customWidth="1"/>
    <col min="6413" max="6413" width="14.85546875" style="232" customWidth="1"/>
    <col min="6414" max="6414" width="29.42578125" style="232" customWidth="1"/>
    <col min="6415" max="6415" width="14" style="232" bestFit="1" customWidth="1"/>
    <col min="6416" max="6416" width="9.140625" style="232"/>
    <col min="6417" max="6418" width="10.140625" style="232" bestFit="1" customWidth="1"/>
    <col min="6419" max="6419" width="9.140625" style="232"/>
    <col min="6420" max="6420" width="10.140625" style="232" bestFit="1" customWidth="1"/>
    <col min="6421" max="6656" width="9.140625" style="232"/>
    <col min="6657" max="6657" width="21.7109375" style="232" customWidth="1"/>
    <col min="6658" max="6658" width="8.140625" style="232" customWidth="1"/>
    <col min="6659" max="6659" width="25.28515625" style="232" customWidth="1"/>
    <col min="6660" max="6660" width="10.42578125" style="232" customWidth="1"/>
    <col min="6661" max="6661" width="15.85546875" style="232" customWidth="1"/>
    <col min="6662" max="6662" width="16.140625" style="232" customWidth="1"/>
    <col min="6663" max="6663" width="11.7109375" style="232" customWidth="1"/>
    <col min="6664" max="6664" width="12.7109375" style="232" customWidth="1"/>
    <col min="6665" max="6665" width="17.140625" style="232" customWidth="1"/>
    <col min="6666" max="6666" width="12.28515625" style="232" customWidth="1"/>
    <col min="6667" max="6667" width="10.5703125" style="232" customWidth="1"/>
    <col min="6668" max="6668" width="15.28515625" style="232" customWidth="1"/>
    <col min="6669" max="6669" width="14.85546875" style="232" customWidth="1"/>
    <col min="6670" max="6670" width="29.42578125" style="232" customWidth="1"/>
    <col min="6671" max="6671" width="14" style="232" bestFit="1" customWidth="1"/>
    <col min="6672" max="6672" width="9.140625" style="232"/>
    <col min="6673" max="6674" width="10.140625" style="232" bestFit="1" customWidth="1"/>
    <col min="6675" max="6675" width="9.140625" style="232"/>
    <col min="6676" max="6676" width="10.140625" style="232" bestFit="1" customWidth="1"/>
    <col min="6677" max="6912" width="9.140625" style="232"/>
    <col min="6913" max="6913" width="21.7109375" style="232" customWidth="1"/>
    <col min="6914" max="6914" width="8.140625" style="232" customWidth="1"/>
    <col min="6915" max="6915" width="25.28515625" style="232" customWidth="1"/>
    <col min="6916" max="6916" width="10.42578125" style="232" customWidth="1"/>
    <col min="6917" max="6917" width="15.85546875" style="232" customWidth="1"/>
    <col min="6918" max="6918" width="16.140625" style="232" customWidth="1"/>
    <col min="6919" max="6919" width="11.7109375" style="232" customWidth="1"/>
    <col min="6920" max="6920" width="12.7109375" style="232" customWidth="1"/>
    <col min="6921" max="6921" width="17.140625" style="232" customWidth="1"/>
    <col min="6922" max="6922" width="12.28515625" style="232" customWidth="1"/>
    <col min="6923" max="6923" width="10.5703125" style="232" customWidth="1"/>
    <col min="6924" max="6924" width="15.28515625" style="232" customWidth="1"/>
    <col min="6925" max="6925" width="14.85546875" style="232" customWidth="1"/>
    <col min="6926" max="6926" width="29.42578125" style="232" customWidth="1"/>
    <col min="6927" max="6927" width="14" style="232" bestFit="1" customWidth="1"/>
    <col min="6928" max="6928" width="9.140625" style="232"/>
    <col min="6929" max="6930" width="10.140625" style="232" bestFit="1" customWidth="1"/>
    <col min="6931" max="6931" width="9.140625" style="232"/>
    <col min="6932" max="6932" width="10.140625" style="232" bestFit="1" customWidth="1"/>
    <col min="6933" max="7168" width="9.140625" style="232"/>
    <col min="7169" max="7169" width="21.7109375" style="232" customWidth="1"/>
    <col min="7170" max="7170" width="8.140625" style="232" customWidth="1"/>
    <col min="7171" max="7171" width="25.28515625" style="232" customWidth="1"/>
    <col min="7172" max="7172" width="10.42578125" style="232" customWidth="1"/>
    <col min="7173" max="7173" width="15.85546875" style="232" customWidth="1"/>
    <col min="7174" max="7174" width="16.140625" style="232" customWidth="1"/>
    <col min="7175" max="7175" width="11.7109375" style="232" customWidth="1"/>
    <col min="7176" max="7176" width="12.7109375" style="232" customWidth="1"/>
    <col min="7177" max="7177" width="17.140625" style="232" customWidth="1"/>
    <col min="7178" max="7178" width="12.28515625" style="232" customWidth="1"/>
    <col min="7179" max="7179" width="10.5703125" style="232" customWidth="1"/>
    <col min="7180" max="7180" width="15.28515625" style="232" customWidth="1"/>
    <col min="7181" max="7181" width="14.85546875" style="232" customWidth="1"/>
    <col min="7182" max="7182" width="29.42578125" style="232" customWidth="1"/>
    <col min="7183" max="7183" width="14" style="232" bestFit="1" customWidth="1"/>
    <col min="7184" max="7184" width="9.140625" style="232"/>
    <col min="7185" max="7186" width="10.140625" style="232" bestFit="1" customWidth="1"/>
    <col min="7187" max="7187" width="9.140625" style="232"/>
    <col min="7188" max="7188" width="10.140625" style="232" bestFit="1" customWidth="1"/>
    <col min="7189" max="7424" width="9.140625" style="232"/>
    <col min="7425" max="7425" width="21.7109375" style="232" customWidth="1"/>
    <col min="7426" max="7426" width="8.140625" style="232" customWidth="1"/>
    <col min="7427" max="7427" width="25.28515625" style="232" customWidth="1"/>
    <col min="7428" max="7428" width="10.42578125" style="232" customWidth="1"/>
    <col min="7429" max="7429" width="15.85546875" style="232" customWidth="1"/>
    <col min="7430" max="7430" width="16.140625" style="232" customWidth="1"/>
    <col min="7431" max="7431" width="11.7109375" style="232" customWidth="1"/>
    <col min="7432" max="7432" width="12.7109375" style="232" customWidth="1"/>
    <col min="7433" max="7433" width="17.140625" style="232" customWidth="1"/>
    <col min="7434" max="7434" width="12.28515625" style="232" customWidth="1"/>
    <col min="7435" max="7435" width="10.5703125" style="232" customWidth="1"/>
    <col min="7436" max="7436" width="15.28515625" style="232" customWidth="1"/>
    <col min="7437" max="7437" width="14.85546875" style="232" customWidth="1"/>
    <col min="7438" max="7438" width="29.42578125" style="232" customWidth="1"/>
    <col min="7439" max="7439" width="14" style="232" bestFit="1" customWidth="1"/>
    <col min="7440" max="7440" width="9.140625" style="232"/>
    <col min="7441" max="7442" width="10.140625" style="232" bestFit="1" customWidth="1"/>
    <col min="7443" max="7443" width="9.140625" style="232"/>
    <col min="7444" max="7444" width="10.140625" style="232" bestFit="1" customWidth="1"/>
    <col min="7445" max="7680" width="9.140625" style="232"/>
    <col min="7681" max="7681" width="21.7109375" style="232" customWidth="1"/>
    <col min="7682" max="7682" width="8.140625" style="232" customWidth="1"/>
    <col min="7683" max="7683" width="25.28515625" style="232" customWidth="1"/>
    <col min="7684" max="7684" width="10.42578125" style="232" customWidth="1"/>
    <col min="7685" max="7685" width="15.85546875" style="232" customWidth="1"/>
    <col min="7686" max="7686" width="16.140625" style="232" customWidth="1"/>
    <col min="7687" max="7687" width="11.7109375" style="232" customWidth="1"/>
    <col min="7688" max="7688" width="12.7109375" style="232" customWidth="1"/>
    <col min="7689" max="7689" width="17.140625" style="232" customWidth="1"/>
    <col min="7690" max="7690" width="12.28515625" style="232" customWidth="1"/>
    <col min="7691" max="7691" width="10.5703125" style="232" customWidth="1"/>
    <col min="7692" max="7692" width="15.28515625" style="232" customWidth="1"/>
    <col min="7693" max="7693" width="14.85546875" style="232" customWidth="1"/>
    <col min="7694" max="7694" width="29.42578125" style="232" customWidth="1"/>
    <col min="7695" max="7695" width="14" style="232" bestFit="1" customWidth="1"/>
    <col min="7696" max="7696" width="9.140625" style="232"/>
    <col min="7697" max="7698" width="10.140625" style="232" bestFit="1" customWidth="1"/>
    <col min="7699" max="7699" width="9.140625" style="232"/>
    <col min="7700" max="7700" width="10.140625" style="232" bestFit="1" customWidth="1"/>
    <col min="7701" max="7936" width="9.140625" style="232"/>
    <col min="7937" max="7937" width="21.7109375" style="232" customWidth="1"/>
    <col min="7938" max="7938" width="8.140625" style="232" customWidth="1"/>
    <col min="7939" max="7939" width="25.28515625" style="232" customWidth="1"/>
    <col min="7940" max="7940" width="10.42578125" style="232" customWidth="1"/>
    <col min="7941" max="7941" width="15.85546875" style="232" customWidth="1"/>
    <col min="7942" max="7942" width="16.140625" style="232" customWidth="1"/>
    <col min="7943" max="7943" width="11.7109375" style="232" customWidth="1"/>
    <col min="7944" max="7944" width="12.7109375" style="232" customWidth="1"/>
    <col min="7945" max="7945" width="17.140625" style="232" customWidth="1"/>
    <col min="7946" max="7946" width="12.28515625" style="232" customWidth="1"/>
    <col min="7947" max="7947" width="10.5703125" style="232" customWidth="1"/>
    <col min="7948" max="7948" width="15.28515625" style="232" customWidth="1"/>
    <col min="7949" max="7949" width="14.85546875" style="232" customWidth="1"/>
    <col min="7950" max="7950" width="29.42578125" style="232" customWidth="1"/>
    <col min="7951" max="7951" width="14" style="232" bestFit="1" customWidth="1"/>
    <col min="7952" max="7952" width="9.140625" style="232"/>
    <col min="7953" max="7954" width="10.140625" style="232" bestFit="1" customWidth="1"/>
    <col min="7955" max="7955" width="9.140625" style="232"/>
    <col min="7956" max="7956" width="10.140625" style="232" bestFit="1" customWidth="1"/>
    <col min="7957" max="8192" width="9.140625" style="232"/>
    <col min="8193" max="8193" width="21.7109375" style="232" customWidth="1"/>
    <col min="8194" max="8194" width="8.140625" style="232" customWidth="1"/>
    <col min="8195" max="8195" width="25.28515625" style="232" customWidth="1"/>
    <col min="8196" max="8196" width="10.42578125" style="232" customWidth="1"/>
    <col min="8197" max="8197" width="15.85546875" style="232" customWidth="1"/>
    <col min="8198" max="8198" width="16.140625" style="232" customWidth="1"/>
    <col min="8199" max="8199" width="11.7109375" style="232" customWidth="1"/>
    <col min="8200" max="8200" width="12.7109375" style="232" customWidth="1"/>
    <col min="8201" max="8201" width="17.140625" style="232" customWidth="1"/>
    <col min="8202" max="8202" width="12.28515625" style="232" customWidth="1"/>
    <col min="8203" max="8203" width="10.5703125" style="232" customWidth="1"/>
    <col min="8204" max="8204" width="15.28515625" style="232" customWidth="1"/>
    <col min="8205" max="8205" width="14.85546875" style="232" customWidth="1"/>
    <col min="8206" max="8206" width="29.42578125" style="232" customWidth="1"/>
    <col min="8207" max="8207" width="14" style="232" bestFit="1" customWidth="1"/>
    <col min="8208" max="8208" width="9.140625" style="232"/>
    <col min="8209" max="8210" width="10.140625" style="232" bestFit="1" customWidth="1"/>
    <col min="8211" max="8211" width="9.140625" style="232"/>
    <col min="8212" max="8212" width="10.140625" style="232" bestFit="1" customWidth="1"/>
    <col min="8213" max="8448" width="9.140625" style="232"/>
    <col min="8449" max="8449" width="21.7109375" style="232" customWidth="1"/>
    <col min="8450" max="8450" width="8.140625" style="232" customWidth="1"/>
    <col min="8451" max="8451" width="25.28515625" style="232" customWidth="1"/>
    <col min="8452" max="8452" width="10.42578125" style="232" customWidth="1"/>
    <col min="8453" max="8453" width="15.85546875" style="232" customWidth="1"/>
    <col min="8454" max="8454" width="16.140625" style="232" customWidth="1"/>
    <col min="8455" max="8455" width="11.7109375" style="232" customWidth="1"/>
    <col min="8456" max="8456" width="12.7109375" style="232" customWidth="1"/>
    <col min="8457" max="8457" width="17.140625" style="232" customWidth="1"/>
    <col min="8458" max="8458" width="12.28515625" style="232" customWidth="1"/>
    <col min="8459" max="8459" width="10.5703125" style="232" customWidth="1"/>
    <col min="8460" max="8460" width="15.28515625" style="232" customWidth="1"/>
    <col min="8461" max="8461" width="14.85546875" style="232" customWidth="1"/>
    <col min="8462" max="8462" width="29.42578125" style="232" customWidth="1"/>
    <col min="8463" max="8463" width="14" style="232" bestFit="1" customWidth="1"/>
    <col min="8464" max="8464" width="9.140625" style="232"/>
    <col min="8465" max="8466" width="10.140625" style="232" bestFit="1" customWidth="1"/>
    <col min="8467" max="8467" width="9.140625" style="232"/>
    <col min="8468" max="8468" width="10.140625" style="232" bestFit="1" customWidth="1"/>
    <col min="8469" max="8704" width="9.140625" style="232"/>
    <col min="8705" max="8705" width="21.7109375" style="232" customWidth="1"/>
    <col min="8706" max="8706" width="8.140625" style="232" customWidth="1"/>
    <col min="8707" max="8707" width="25.28515625" style="232" customWidth="1"/>
    <col min="8708" max="8708" width="10.42578125" style="232" customWidth="1"/>
    <col min="8709" max="8709" width="15.85546875" style="232" customWidth="1"/>
    <col min="8710" max="8710" width="16.140625" style="232" customWidth="1"/>
    <col min="8711" max="8711" width="11.7109375" style="232" customWidth="1"/>
    <col min="8712" max="8712" width="12.7109375" style="232" customWidth="1"/>
    <col min="8713" max="8713" width="17.140625" style="232" customWidth="1"/>
    <col min="8714" max="8714" width="12.28515625" style="232" customWidth="1"/>
    <col min="8715" max="8715" width="10.5703125" style="232" customWidth="1"/>
    <col min="8716" max="8716" width="15.28515625" style="232" customWidth="1"/>
    <col min="8717" max="8717" width="14.85546875" style="232" customWidth="1"/>
    <col min="8718" max="8718" width="29.42578125" style="232" customWidth="1"/>
    <col min="8719" max="8719" width="14" style="232" bestFit="1" customWidth="1"/>
    <col min="8720" max="8720" width="9.140625" style="232"/>
    <col min="8721" max="8722" width="10.140625" style="232" bestFit="1" customWidth="1"/>
    <col min="8723" max="8723" width="9.140625" style="232"/>
    <col min="8724" max="8724" width="10.140625" style="232" bestFit="1" customWidth="1"/>
    <col min="8725" max="8960" width="9.140625" style="232"/>
    <col min="8961" max="8961" width="21.7109375" style="232" customWidth="1"/>
    <col min="8962" max="8962" width="8.140625" style="232" customWidth="1"/>
    <col min="8963" max="8963" width="25.28515625" style="232" customWidth="1"/>
    <col min="8964" max="8964" width="10.42578125" style="232" customWidth="1"/>
    <col min="8965" max="8965" width="15.85546875" style="232" customWidth="1"/>
    <col min="8966" max="8966" width="16.140625" style="232" customWidth="1"/>
    <col min="8967" max="8967" width="11.7109375" style="232" customWidth="1"/>
    <col min="8968" max="8968" width="12.7109375" style="232" customWidth="1"/>
    <col min="8969" max="8969" width="17.140625" style="232" customWidth="1"/>
    <col min="8970" max="8970" width="12.28515625" style="232" customWidth="1"/>
    <col min="8971" max="8971" width="10.5703125" style="232" customWidth="1"/>
    <col min="8972" max="8972" width="15.28515625" style="232" customWidth="1"/>
    <col min="8973" max="8973" width="14.85546875" style="232" customWidth="1"/>
    <col min="8974" max="8974" width="29.42578125" style="232" customWidth="1"/>
    <col min="8975" max="8975" width="14" style="232" bestFit="1" customWidth="1"/>
    <col min="8976" max="8976" width="9.140625" style="232"/>
    <col min="8977" max="8978" width="10.140625" style="232" bestFit="1" customWidth="1"/>
    <col min="8979" max="8979" width="9.140625" style="232"/>
    <col min="8980" max="8980" width="10.140625" style="232" bestFit="1" customWidth="1"/>
    <col min="8981" max="9216" width="9.140625" style="232"/>
    <col min="9217" max="9217" width="21.7109375" style="232" customWidth="1"/>
    <col min="9218" max="9218" width="8.140625" style="232" customWidth="1"/>
    <col min="9219" max="9219" width="25.28515625" style="232" customWidth="1"/>
    <col min="9220" max="9220" width="10.42578125" style="232" customWidth="1"/>
    <col min="9221" max="9221" width="15.85546875" style="232" customWidth="1"/>
    <col min="9222" max="9222" width="16.140625" style="232" customWidth="1"/>
    <col min="9223" max="9223" width="11.7109375" style="232" customWidth="1"/>
    <col min="9224" max="9224" width="12.7109375" style="232" customWidth="1"/>
    <col min="9225" max="9225" width="17.140625" style="232" customWidth="1"/>
    <col min="9226" max="9226" width="12.28515625" style="232" customWidth="1"/>
    <col min="9227" max="9227" width="10.5703125" style="232" customWidth="1"/>
    <col min="9228" max="9228" width="15.28515625" style="232" customWidth="1"/>
    <col min="9229" max="9229" width="14.85546875" style="232" customWidth="1"/>
    <col min="9230" max="9230" width="29.42578125" style="232" customWidth="1"/>
    <col min="9231" max="9231" width="14" style="232" bestFit="1" customWidth="1"/>
    <col min="9232" max="9232" width="9.140625" style="232"/>
    <col min="9233" max="9234" width="10.140625" style="232" bestFit="1" customWidth="1"/>
    <col min="9235" max="9235" width="9.140625" style="232"/>
    <col min="9236" max="9236" width="10.140625" style="232" bestFit="1" customWidth="1"/>
    <col min="9237" max="9472" width="9.140625" style="232"/>
    <col min="9473" max="9473" width="21.7109375" style="232" customWidth="1"/>
    <col min="9474" max="9474" width="8.140625" style="232" customWidth="1"/>
    <col min="9475" max="9475" width="25.28515625" style="232" customWidth="1"/>
    <col min="9476" max="9476" width="10.42578125" style="232" customWidth="1"/>
    <col min="9477" max="9477" width="15.85546875" style="232" customWidth="1"/>
    <col min="9478" max="9478" width="16.140625" style="232" customWidth="1"/>
    <col min="9479" max="9479" width="11.7109375" style="232" customWidth="1"/>
    <col min="9480" max="9480" width="12.7109375" style="232" customWidth="1"/>
    <col min="9481" max="9481" width="17.140625" style="232" customWidth="1"/>
    <col min="9482" max="9482" width="12.28515625" style="232" customWidth="1"/>
    <col min="9483" max="9483" width="10.5703125" style="232" customWidth="1"/>
    <col min="9484" max="9484" width="15.28515625" style="232" customWidth="1"/>
    <col min="9485" max="9485" width="14.85546875" style="232" customWidth="1"/>
    <col min="9486" max="9486" width="29.42578125" style="232" customWidth="1"/>
    <col min="9487" max="9487" width="14" style="232" bestFit="1" customWidth="1"/>
    <col min="9488" max="9488" width="9.140625" style="232"/>
    <col min="9489" max="9490" width="10.140625" style="232" bestFit="1" customWidth="1"/>
    <col min="9491" max="9491" width="9.140625" style="232"/>
    <col min="9492" max="9492" width="10.140625" style="232" bestFit="1" customWidth="1"/>
    <col min="9493" max="9728" width="9.140625" style="232"/>
    <col min="9729" max="9729" width="21.7109375" style="232" customWidth="1"/>
    <col min="9730" max="9730" width="8.140625" style="232" customWidth="1"/>
    <col min="9731" max="9731" width="25.28515625" style="232" customWidth="1"/>
    <col min="9732" max="9732" width="10.42578125" style="232" customWidth="1"/>
    <col min="9733" max="9733" width="15.85546875" style="232" customWidth="1"/>
    <col min="9734" max="9734" width="16.140625" style="232" customWidth="1"/>
    <col min="9735" max="9735" width="11.7109375" style="232" customWidth="1"/>
    <col min="9736" max="9736" width="12.7109375" style="232" customWidth="1"/>
    <col min="9737" max="9737" width="17.140625" style="232" customWidth="1"/>
    <col min="9738" max="9738" width="12.28515625" style="232" customWidth="1"/>
    <col min="9739" max="9739" width="10.5703125" style="232" customWidth="1"/>
    <col min="9740" max="9740" width="15.28515625" style="232" customWidth="1"/>
    <col min="9741" max="9741" width="14.85546875" style="232" customWidth="1"/>
    <col min="9742" max="9742" width="29.42578125" style="232" customWidth="1"/>
    <col min="9743" max="9743" width="14" style="232" bestFit="1" customWidth="1"/>
    <col min="9744" max="9744" width="9.140625" style="232"/>
    <col min="9745" max="9746" width="10.140625" style="232" bestFit="1" customWidth="1"/>
    <col min="9747" max="9747" width="9.140625" style="232"/>
    <col min="9748" max="9748" width="10.140625" style="232" bestFit="1" customWidth="1"/>
    <col min="9749" max="9984" width="9.140625" style="232"/>
    <col min="9985" max="9985" width="21.7109375" style="232" customWidth="1"/>
    <col min="9986" max="9986" width="8.140625" style="232" customWidth="1"/>
    <col min="9987" max="9987" width="25.28515625" style="232" customWidth="1"/>
    <col min="9988" max="9988" width="10.42578125" style="232" customWidth="1"/>
    <col min="9989" max="9989" width="15.85546875" style="232" customWidth="1"/>
    <col min="9990" max="9990" width="16.140625" style="232" customWidth="1"/>
    <col min="9991" max="9991" width="11.7109375" style="232" customWidth="1"/>
    <col min="9992" max="9992" width="12.7109375" style="232" customWidth="1"/>
    <col min="9993" max="9993" width="17.140625" style="232" customWidth="1"/>
    <col min="9994" max="9994" width="12.28515625" style="232" customWidth="1"/>
    <col min="9995" max="9995" width="10.5703125" style="232" customWidth="1"/>
    <col min="9996" max="9996" width="15.28515625" style="232" customWidth="1"/>
    <col min="9997" max="9997" width="14.85546875" style="232" customWidth="1"/>
    <col min="9998" max="9998" width="29.42578125" style="232" customWidth="1"/>
    <col min="9999" max="9999" width="14" style="232" bestFit="1" customWidth="1"/>
    <col min="10000" max="10000" width="9.140625" style="232"/>
    <col min="10001" max="10002" width="10.140625" style="232" bestFit="1" customWidth="1"/>
    <col min="10003" max="10003" width="9.140625" style="232"/>
    <col min="10004" max="10004" width="10.140625" style="232" bestFit="1" customWidth="1"/>
    <col min="10005" max="10240" width="9.140625" style="232"/>
    <col min="10241" max="10241" width="21.7109375" style="232" customWidth="1"/>
    <col min="10242" max="10242" width="8.140625" style="232" customWidth="1"/>
    <col min="10243" max="10243" width="25.28515625" style="232" customWidth="1"/>
    <col min="10244" max="10244" width="10.42578125" style="232" customWidth="1"/>
    <col min="10245" max="10245" width="15.85546875" style="232" customWidth="1"/>
    <col min="10246" max="10246" width="16.140625" style="232" customWidth="1"/>
    <col min="10247" max="10247" width="11.7109375" style="232" customWidth="1"/>
    <col min="10248" max="10248" width="12.7109375" style="232" customWidth="1"/>
    <col min="10249" max="10249" width="17.140625" style="232" customWidth="1"/>
    <col min="10250" max="10250" width="12.28515625" style="232" customWidth="1"/>
    <col min="10251" max="10251" width="10.5703125" style="232" customWidth="1"/>
    <col min="10252" max="10252" width="15.28515625" style="232" customWidth="1"/>
    <col min="10253" max="10253" width="14.85546875" style="232" customWidth="1"/>
    <col min="10254" max="10254" width="29.42578125" style="232" customWidth="1"/>
    <col min="10255" max="10255" width="14" style="232" bestFit="1" customWidth="1"/>
    <col min="10256" max="10256" width="9.140625" style="232"/>
    <col min="10257" max="10258" width="10.140625" style="232" bestFit="1" customWidth="1"/>
    <col min="10259" max="10259" width="9.140625" style="232"/>
    <col min="10260" max="10260" width="10.140625" style="232" bestFit="1" customWidth="1"/>
    <col min="10261" max="10496" width="9.140625" style="232"/>
    <col min="10497" max="10497" width="21.7109375" style="232" customWidth="1"/>
    <col min="10498" max="10498" width="8.140625" style="232" customWidth="1"/>
    <col min="10499" max="10499" width="25.28515625" style="232" customWidth="1"/>
    <col min="10500" max="10500" width="10.42578125" style="232" customWidth="1"/>
    <col min="10501" max="10501" width="15.85546875" style="232" customWidth="1"/>
    <col min="10502" max="10502" width="16.140625" style="232" customWidth="1"/>
    <col min="10503" max="10503" width="11.7109375" style="232" customWidth="1"/>
    <col min="10504" max="10504" width="12.7109375" style="232" customWidth="1"/>
    <col min="10505" max="10505" width="17.140625" style="232" customWidth="1"/>
    <col min="10506" max="10506" width="12.28515625" style="232" customWidth="1"/>
    <col min="10507" max="10507" width="10.5703125" style="232" customWidth="1"/>
    <col min="10508" max="10508" width="15.28515625" style="232" customWidth="1"/>
    <col min="10509" max="10509" width="14.85546875" style="232" customWidth="1"/>
    <col min="10510" max="10510" width="29.42578125" style="232" customWidth="1"/>
    <col min="10511" max="10511" width="14" style="232" bestFit="1" customWidth="1"/>
    <col min="10512" max="10512" width="9.140625" style="232"/>
    <col min="10513" max="10514" width="10.140625" style="232" bestFit="1" customWidth="1"/>
    <col min="10515" max="10515" width="9.140625" style="232"/>
    <col min="10516" max="10516" width="10.140625" style="232" bestFit="1" customWidth="1"/>
    <col min="10517" max="10752" width="9.140625" style="232"/>
    <col min="10753" max="10753" width="21.7109375" style="232" customWidth="1"/>
    <col min="10754" max="10754" width="8.140625" style="232" customWidth="1"/>
    <col min="10755" max="10755" width="25.28515625" style="232" customWidth="1"/>
    <col min="10756" max="10756" width="10.42578125" style="232" customWidth="1"/>
    <col min="10757" max="10757" width="15.85546875" style="232" customWidth="1"/>
    <col min="10758" max="10758" width="16.140625" style="232" customWidth="1"/>
    <col min="10759" max="10759" width="11.7109375" style="232" customWidth="1"/>
    <col min="10760" max="10760" width="12.7109375" style="232" customWidth="1"/>
    <col min="10761" max="10761" width="17.140625" style="232" customWidth="1"/>
    <col min="10762" max="10762" width="12.28515625" style="232" customWidth="1"/>
    <col min="10763" max="10763" width="10.5703125" style="232" customWidth="1"/>
    <col min="10764" max="10764" width="15.28515625" style="232" customWidth="1"/>
    <col min="10765" max="10765" width="14.85546875" style="232" customWidth="1"/>
    <col min="10766" max="10766" width="29.42578125" style="232" customWidth="1"/>
    <col min="10767" max="10767" width="14" style="232" bestFit="1" customWidth="1"/>
    <col min="10768" max="10768" width="9.140625" style="232"/>
    <col min="10769" max="10770" width="10.140625" style="232" bestFit="1" customWidth="1"/>
    <col min="10771" max="10771" width="9.140625" style="232"/>
    <col min="10772" max="10772" width="10.140625" style="232" bestFit="1" customWidth="1"/>
    <col min="10773" max="11008" width="9.140625" style="232"/>
    <col min="11009" max="11009" width="21.7109375" style="232" customWidth="1"/>
    <col min="11010" max="11010" width="8.140625" style="232" customWidth="1"/>
    <col min="11011" max="11011" width="25.28515625" style="232" customWidth="1"/>
    <col min="11012" max="11012" width="10.42578125" style="232" customWidth="1"/>
    <col min="11013" max="11013" width="15.85546875" style="232" customWidth="1"/>
    <col min="11014" max="11014" width="16.140625" style="232" customWidth="1"/>
    <col min="11015" max="11015" width="11.7109375" style="232" customWidth="1"/>
    <col min="11016" max="11016" width="12.7109375" style="232" customWidth="1"/>
    <col min="11017" max="11017" width="17.140625" style="232" customWidth="1"/>
    <col min="11018" max="11018" width="12.28515625" style="232" customWidth="1"/>
    <col min="11019" max="11019" width="10.5703125" style="232" customWidth="1"/>
    <col min="11020" max="11020" width="15.28515625" style="232" customWidth="1"/>
    <col min="11021" max="11021" width="14.85546875" style="232" customWidth="1"/>
    <col min="11022" max="11022" width="29.42578125" style="232" customWidth="1"/>
    <col min="11023" max="11023" width="14" style="232" bestFit="1" customWidth="1"/>
    <col min="11024" max="11024" width="9.140625" style="232"/>
    <col min="11025" max="11026" width="10.140625" style="232" bestFit="1" customWidth="1"/>
    <col min="11027" max="11027" width="9.140625" style="232"/>
    <col min="11028" max="11028" width="10.140625" style="232" bestFit="1" customWidth="1"/>
    <col min="11029" max="11264" width="9.140625" style="232"/>
    <col min="11265" max="11265" width="21.7109375" style="232" customWidth="1"/>
    <col min="11266" max="11266" width="8.140625" style="232" customWidth="1"/>
    <col min="11267" max="11267" width="25.28515625" style="232" customWidth="1"/>
    <col min="11268" max="11268" width="10.42578125" style="232" customWidth="1"/>
    <col min="11269" max="11269" width="15.85546875" style="232" customWidth="1"/>
    <col min="11270" max="11270" width="16.140625" style="232" customWidth="1"/>
    <col min="11271" max="11271" width="11.7109375" style="232" customWidth="1"/>
    <col min="11272" max="11272" width="12.7109375" style="232" customWidth="1"/>
    <col min="11273" max="11273" width="17.140625" style="232" customWidth="1"/>
    <col min="11274" max="11274" width="12.28515625" style="232" customWidth="1"/>
    <col min="11275" max="11275" width="10.5703125" style="232" customWidth="1"/>
    <col min="11276" max="11276" width="15.28515625" style="232" customWidth="1"/>
    <col min="11277" max="11277" width="14.85546875" style="232" customWidth="1"/>
    <col min="11278" max="11278" width="29.42578125" style="232" customWidth="1"/>
    <col min="11279" max="11279" width="14" style="232" bestFit="1" customWidth="1"/>
    <col min="11280" max="11280" width="9.140625" style="232"/>
    <col min="11281" max="11282" width="10.140625" style="232" bestFit="1" customWidth="1"/>
    <col min="11283" max="11283" width="9.140625" style="232"/>
    <col min="11284" max="11284" width="10.140625" style="232" bestFit="1" customWidth="1"/>
    <col min="11285" max="11520" width="9.140625" style="232"/>
    <col min="11521" max="11521" width="21.7109375" style="232" customWidth="1"/>
    <col min="11522" max="11522" width="8.140625" style="232" customWidth="1"/>
    <col min="11523" max="11523" width="25.28515625" style="232" customWidth="1"/>
    <col min="11524" max="11524" width="10.42578125" style="232" customWidth="1"/>
    <col min="11525" max="11525" width="15.85546875" style="232" customWidth="1"/>
    <col min="11526" max="11526" width="16.140625" style="232" customWidth="1"/>
    <col min="11527" max="11527" width="11.7109375" style="232" customWidth="1"/>
    <col min="11528" max="11528" width="12.7109375" style="232" customWidth="1"/>
    <col min="11529" max="11529" width="17.140625" style="232" customWidth="1"/>
    <col min="11530" max="11530" width="12.28515625" style="232" customWidth="1"/>
    <col min="11531" max="11531" width="10.5703125" style="232" customWidth="1"/>
    <col min="11532" max="11532" width="15.28515625" style="232" customWidth="1"/>
    <col min="11533" max="11533" width="14.85546875" style="232" customWidth="1"/>
    <col min="11534" max="11534" width="29.42578125" style="232" customWidth="1"/>
    <col min="11535" max="11535" width="14" style="232" bestFit="1" customWidth="1"/>
    <col min="11536" max="11536" width="9.140625" style="232"/>
    <col min="11537" max="11538" width="10.140625" style="232" bestFit="1" customWidth="1"/>
    <col min="11539" max="11539" width="9.140625" style="232"/>
    <col min="11540" max="11540" width="10.140625" style="232" bestFit="1" customWidth="1"/>
    <col min="11541" max="11776" width="9.140625" style="232"/>
    <col min="11777" max="11777" width="21.7109375" style="232" customWidth="1"/>
    <col min="11778" max="11778" width="8.140625" style="232" customWidth="1"/>
    <col min="11779" max="11779" width="25.28515625" style="232" customWidth="1"/>
    <col min="11780" max="11780" width="10.42578125" style="232" customWidth="1"/>
    <col min="11781" max="11781" width="15.85546875" style="232" customWidth="1"/>
    <col min="11782" max="11782" width="16.140625" style="232" customWidth="1"/>
    <col min="11783" max="11783" width="11.7109375" style="232" customWidth="1"/>
    <col min="11784" max="11784" width="12.7109375" style="232" customWidth="1"/>
    <col min="11785" max="11785" width="17.140625" style="232" customWidth="1"/>
    <col min="11786" max="11786" width="12.28515625" style="232" customWidth="1"/>
    <col min="11787" max="11787" width="10.5703125" style="232" customWidth="1"/>
    <col min="11788" max="11788" width="15.28515625" style="232" customWidth="1"/>
    <col min="11789" max="11789" width="14.85546875" style="232" customWidth="1"/>
    <col min="11790" max="11790" width="29.42578125" style="232" customWidth="1"/>
    <col min="11791" max="11791" width="14" style="232" bestFit="1" customWidth="1"/>
    <col min="11792" max="11792" width="9.140625" style="232"/>
    <col min="11793" max="11794" width="10.140625" style="232" bestFit="1" customWidth="1"/>
    <col min="11795" max="11795" width="9.140625" style="232"/>
    <col min="11796" max="11796" width="10.140625" style="232" bestFit="1" customWidth="1"/>
    <col min="11797" max="12032" width="9.140625" style="232"/>
    <col min="12033" max="12033" width="21.7109375" style="232" customWidth="1"/>
    <col min="12034" max="12034" width="8.140625" style="232" customWidth="1"/>
    <col min="12035" max="12035" width="25.28515625" style="232" customWidth="1"/>
    <col min="12036" max="12036" width="10.42578125" style="232" customWidth="1"/>
    <col min="12037" max="12037" width="15.85546875" style="232" customWidth="1"/>
    <col min="12038" max="12038" width="16.140625" style="232" customWidth="1"/>
    <col min="12039" max="12039" width="11.7109375" style="232" customWidth="1"/>
    <col min="12040" max="12040" width="12.7109375" style="232" customWidth="1"/>
    <col min="12041" max="12041" width="17.140625" style="232" customWidth="1"/>
    <col min="12042" max="12042" width="12.28515625" style="232" customWidth="1"/>
    <col min="12043" max="12043" width="10.5703125" style="232" customWidth="1"/>
    <col min="12044" max="12044" width="15.28515625" style="232" customWidth="1"/>
    <col min="12045" max="12045" width="14.85546875" style="232" customWidth="1"/>
    <col min="12046" max="12046" width="29.42578125" style="232" customWidth="1"/>
    <col min="12047" max="12047" width="14" style="232" bestFit="1" customWidth="1"/>
    <col min="12048" max="12048" width="9.140625" style="232"/>
    <col min="12049" max="12050" width="10.140625" style="232" bestFit="1" customWidth="1"/>
    <col min="12051" max="12051" width="9.140625" style="232"/>
    <col min="12052" max="12052" width="10.140625" style="232" bestFit="1" customWidth="1"/>
    <col min="12053" max="12288" width="9.140625" style="232"/>
    <col min="12289" max="12289" width="21.7109375" style="232" customWidth="1"/>
    <col min="12290" max="12290" width="8.140625" style="232" customWidth="1"/>
    <col min="12291" max="12291" width="25.28515625" style="232" customWidth="1"/>
    <col min="12292" max="12292" width="10.42578125" style="232" customWidth="1"/>
    <col min="12293" max="12293" width="15.85546875" style="232" customWidth="1"/>
    <col min="12294" max="12294" width="16.140625" style="232" customWidth="1"/>
    <col min="12295" max="12295" width="11.7109375" style="232" customWidth="1"/>
    <col min="12296" max="12296" width="12.7109375" style="232" customWidth="1"/>
    <col min="12297" max="12297" width="17.140625" style="232" customWidth="1"/>
    <col min="12298" max="12298" width="12.28515625" style="232" customWidth="1"/>
    <col min="12299" max="12299" width="10.5703125" style="232" customWidth="1"/>
    <col min="12300" max="12300" width="15.28515625" style="232" customWidth="1"/>
    <col min="12301" max="12301" width="14.85546875" style="232" customWidth="1"/>
    <col min="12302" max="12302" width="29.42578125" style="232" customWidth="1"/>
    <col min="12303" max="12303" width="14" style="232" bestFit="1" customWidth="1"/>
    <col min="12304" max="12304" width="9.140625" style="232"/>
    <col min="12305" max="12306" width="10.140625" style="232" bestFit="1" customWidth="1"/>
    <col min="12307" max="12307" width="9.140625" style="232"/>
    <col min="12308" max="12308" width="10.140625" style="232" bestFit="1" customWidth="1"/>
    <col min="12309" max="12544" width="9.140625" style="232"/>
    <col min="12545" max="12545" width="21.7109375" style="232" customWidth="1"/>
    <col min="12546" max="12546" width="8.140625" style="232" customWidth="1"/>
    <col min="12547" max="12547" width="25.28515625" style="232" customWidth="1"/>
    <col min="12548" max="12548" width="10.42578125" style="232" customWidth="1"/>
    <col min="12549" max="12549" width="15.85546875" style="232" customWidth="1"/>
    <col min="12550" max="12550" width="16.140625" style="232" customWidth="1"/>
    <col min="12551" max="12551" width="11.7109375" style="232" customWidth="1"/>
    <col min="12552" max="12552" width="12.7109375" style="232" customWidth="1"/>
    <col min="12553" max="12553" width="17.140625" style="232" customWidth="1"/>
    <col min="12554" max="12554" width="12.28515625" style="232" customWidth="1"/>
    <col min="12555" max="12555" width="10.5703125" style="232" customWidth="1"/>
    <col min="12556" max="12556" width="15.28515625" style="232" customWidth="1"/>
    <col min="12557" max="12557" width="14.85546875" style="232" customWidth="1"/>
    <col min="12558" max="12558" width="29.42578125" style="232" customWidth="1"/>
    <col min="12559" max="12559" width="14" style="232" bestFit="1" customWidth="1"/>
    <col min="12560" max="12560" width="9.140625" style="232"/>
    <col min="12561" max="12562" width="10.140625" style="232" bestFit="1" customWidth="1"/>
    <col min="12563" max="12563" width="9.140625" style="232"/>
    <col min="12564" max="12564" width="10.140625" style="232" bestFit="1" customWidth="1"/>
    <col min="12565" max="12800" width="9.140625" style="232"/>
    <col min="12801" max="12801" width="21.7109375" style="232" customWidth="1"/>
    <col min="12802" max="12802" width="8.140625" style="232" customWidth="1"/>
    <col min="12803" max="12803" width="25.28515625" style="232" customWidth="1"/>
    <col min="12804" max="12804" width="10.42578125" style="232" customWidth="1"/>
    <col min="12805" max="12805" width="15.85546875" style="232" customWidth="1"/>
    <col min="12806" max="12806" width="16.140625" style="232" customWidth="1"/>
    <col min="12807" max="12807" width="11.7109375" style="232" customWidth="1"/>
    <col min="12808" max="12808" width="12.7109375" style="232" customWidth="1"/>
    <col min="12809" max="12809" width="17.140625" style="232" customWidth="1"/>
    <col min="12810" max="12810" width="12.28515625" style="232" customWidth="1"/>
    <col min="12811" max="12811" width="10.5703125" style="232" customWidth="1"/>
    <col min="12812" max="12812" width="15.28515625" style="232" customWidth="1"/>
    <col min="12813" max="12813" width="14.85546875" style="232" customWidth="1"/>
    <col min="12814" max="12814" width="29.42578125" style="232" customWidth="1"/>
    <col min="12815" max="12815" width="14" style="232" bestFit="1" customWidth="1"/>
    <col min="12816" max="12816" width="9.140625" style="232"/>
    <col min="12817" max="12818" width="10.140625" style="232" bestFit="1" customWidth="1"/>
    <col min="12819" max="12819" width="9.140625" style="232"/>
    <col min="12820" max="12820" width="10.140625" style="232" bestFit="1" customWidth="1"/>
    <col min="12821" max="13056" width="9.140625" style="232"/>
    <col min="13057" max="13057" width="21.7109375" style="232" customWidth="1"/>
    <col min="13058" max="13058" width="8.140625" style="232" customWidth="1"/>
    <col min="13059" max="13059" width="25.28515625" style="232" customWidth="1"/>
    <col min="13060" max="13060" width="10.42578125" style="232" customWidth="1"/>
    <col min="13061" max="13061" width="15.85546875" style="232" customWidth="1"/>
    <col min="13062" max="13062" width="16.140625" style="232" customWidth="1"/>
    <col min="13063" max="13063" width="11.7109375" style="232" customWidth="1"/>
    <col min="13064" max="13064" width="12.7109375" style="232" customWidth="1"/>
    <col min="13065" max="13065" width="17.140625" style="232" customWidth="1"/>
    <col min="13066" max="13066" width="12.28515625" style="232" customWidth="1"/>
    <col min="13067" max="13067" width="10.5703125" style="232" customWidth="1"/>
    <col min="13068" max="13068" width="15.28515625" style="232" customWidth="1"/>
    <col min="13069" max="13069" width="14.85546875" style="232" customWidth="1"/>
    <col min="13070" max="13070" width="29.42578125" style="232" customWidth="1"/>
    <col min="13071" max="13071" width="14" style="232" bestFit="1" customWidth="1"/>
    <col min="13072" max="13072" width="9.140625" style="232"/>
    <col min="13073" max="13074" width="10.140625" style="232" bestFit="1" customWidth="1"/>
    <col min="13075" max="13075" width="9.140625" style="232"/>
    <col min="13076" max="13076" width="10.140625" style="232" bestFit="1" customWidth="1"/>
    <col min="13077" max="13312" width="9.140625" style="232"/>
    <col min="13313" max="13313" width="21.7109375" style="232" customWidth="1"/>
    <col min="13314" max="13314" width="8.140625" style="232" customWidth="1"/>
    <col min="13315" max="13315" width="25.28515625" style="232" customWidth="1"/>
    <col min="13316" max="13316" width="10.42578125" style="232" customWidth="1"/>
    <col min="13317" max="13317" width="15.85546875" style="232" customWidth="1"/>
    <col min="13318" max="13318" width="16.140625" style="232" customWidth="1"/>
    <col min="13319" max="13319" width="11.7109375" style="232" customWidth="1"/>
    <col min="13320" max="13320" width="12.7109375" style="232" customWidth="1"/>
    <col min="13321" max="13321" width="17.140625" style="232" customWidth="1"/>
    <col min="13322" max="13322" width="12.28515625" style="232" customWidth="1"/>
    <col min="13323" max="13323" width="10.5703125" style="232" customWidth="1"/>
    <col min="13324" max="13324" width="15.28515625" style="232" customWidth="1"/>
    <col min="13325" max="13325" width="14.85546875" style="232" customWidth="1"/>
    <col min="13326" max="13326" width="29.42578125" style="232" customWidth="1"/>
    <col min="13327" max="13327" width="14" style="232" bestFit="1" customWidth="1"/>
    <col min="13328" max="13328" width="9.140625" style="232"/>
    <col min="13329" max="13330" width="10.140625" style="232" bestFit="1" customWidth="1"/>
    <col min="13331" max="13331" width="9.140625" style="232"/>
    <col min="13332" max="13332" width="10.140625" style="232" bestFit="1" customWidth="1"/>
    <col min="13333" max="13568" width="9.140625" style="232"/>
    <col min="13569" max="13569" width="21.7109375" style="232" customWidth="1"/>
    <col min="13570" max="13570" width="8.140625" style="232" customWidth="1"/>
    <col min="13571" max="13571" width="25.28515625" style="232" customWidth="1"/>
    <col min="13572" max="13572" width="10.42578125" style="232" customWidth="1"/>
    <col min="13573" max="13573" width="15.85546875" style="232" customWidth="1"/>
    <col min="13574" max="13574" width="16.140625" style="232" customWidth="1"/>
    <col min="13575" max="13575" width="11.7109375" style="232" customWidth="1"/>
    <col min="13576" max="13576" width="12.7109375" style="232" customWidth="1"/>
    <col min="13577" max="13577" width="17.140625" style="232" customWidth="1"/>
    <col min="13578" max="13578" width="12.28515625" style="232" customWidth="1"/>
    <col min="13579" max="13579" width="10.5703125" style="232" customWidth="1"/>
    <col min="13580" max="13580" width="15.28515625" style="232" customWidth="1"/>
    <col min="13581" max="13581" width="14.85546875" style="232" customWidth="1"/>
    <col min="13582" max="13582" width="29.42578125" style="232" customWidth="1"/>
    <col min="13583" max="13583" width="14" style="232" bestFit="1" customWidth="1"/>
    <col min="13584" max="13584" width="9.140625" style="232"/>
    <col min="13585" max="13586" width="10.140625" style="232" bestFit="1" customWidth="1"/>
    <col min="13587" max="13587" width="9.140625" style="232"/>
    <col min="13588" max="13588" width="10.140625" style="232" bestFit="1" customWidth="1"/>
    <col min="13589" max="13824" width="9.140625" style="232"/>
    <col min="13825" max="13825" width="21.7109375" style="232" customWidth="1"/>
    <col min="13826" max="13826" width="8.140625" style="232" customWidth="1"/>
    <col min="13827" max="13827" width="25.28515625" style="232" customWidth="1"/>
    <col min="13828" max="13828" width="10.42578125" style="232" customWidth="1"/>
    <col min="13829" max="13829" width="15.85546875" style="232" customWidth="1"/>
    <col min="13830" max="13830" width="16.140625" style="232" customWidth="1"/>
    <col min="13831" max="13831" width="11.7109375" style="232" customWidth="1"/>
    <col min="13832" max="13832" width="12.7109375" style="232" customWidth="1"/>
    <col min="13833" max="13833" width="17.140625" style="232" customWidth="1"/>
    <col min="13834" max="13834" width="12.28515625" style="232" customWidth="1"/>
    <col min="13835" max="13835" width="10.5703125" style="232" customWidth="1"/>
    <col min="13836" max="13836" width="15.28515625" style="232" customWidth="1"/>
    <col min="13837" max="13837" width="14.85546875" style="232" customWidth="1"/>
    <col min="13838" max="13838" width="29.42578125" style="232" customWidth="1"/>
    <col min="13839" max="13839" width="14" style="232" bestFit="1" customWidth="1"/>
    <col min="13840" max="13840" width="9.140625" style="232"/>
    <col min="13841" max="13842" width="10.140625" style="232" bestFit="1" customWidth="1"/>
    <col min="13843" max="13843" width="9.140625" style="232"/>
    <col min="13844" max="13844" width="10.140625" style="232" bestFit="1" customWidth="1"/>
    <col min="13845" max="14080" width="9.140625" style="232"/>
    <col min="14081" max="14081" width="21.7109375" style="232" customWidth="1"/>
    <col min="14082" max="14082" width="8.140625" style="232" customWidth="1"/>
    <col min="14083" max="14083" width="25.28515625" style="232" customWidth="1"/>
    <col min="14084" max="14084" width="10.42578125" style="232" customWidth="1"/>
    <col min="14085" max="14085" width="15.85546875" style="232" customWidth="1"/>
    <col min="14086" max="14086" width="16.140625" style="232" customWidth="1"/>
    <col min="14087" max="14087" width="11.7109375" style="232" customWidth="1"/>
    <col min="14088" max="14088" width="12.7109375" style="232" customWidth="1"/>
    <col min="14089" max="14089" width="17.140625" style="232" customWidth="1"/>
    <col min="14090" max="14090" width="12.28515625" style="232" customWidth="1"/>
    <col min="14091" max="14091" width="10.5703125" style="232" customWidth="1"/>
    <col min="14092" max="14092" width="15.28515625" style="232" customWidth="1"/>
    <col min="14093" max="14093" width="14.85546875" style="232" customWidth="1"/>
    <col min="14094" max="14094" width="29.42578125" style="232" customWidth="1"/>
    <col min="14095" max="14095" width="14" style="232" bestFit="1" customWidth="1"/>
    <col min="14096" max="14096" width="9.140625" style="232"/>
    <col min="14097" max="14098" width="10.140625" style="232" bestFit="1" customWidth="1"/>
    <col min="14099" max="14099" width="9.140625" style="232"/>
    <col min="14100" max="14100" width="10.140625" style="232" bestFit="1" customWidth="1"/>
    <col min="14101" max="14336" width="9.140625" style="232"/>
    <col min="14337" max="14337" width="21.7109375" style="232" customWidth="1"/>
    <col min="14338" max="14338" width="8.140625" style="232" customWidth="1"/>
    <col min="14339" max="14339" width="25.28515625" style="232" customWidth="1"/>
    <col min="14340" max="14340" width="10.42578125" style="232" customWidth="1"/>
    <col min="14341" max="14341" width="15.85546875" style="232" customWidth="1"/>
    <col min="14342" max="14342" width="16.140625" style="232" customWidth="1"/>
    <col min="14343" max="14343" width="11.7109375" style="232" customWidth="1"/>
    <col min="14344" max="14344" width="12.7109375" style="232" customWidth="1"/>
    <col min="14345" max="14345" width="17.140625" style="232" customWidth="1"/>
    <col min="14346" max="14346" width="12.28515625" style="232" customWidth="1"/>
    <col min="14347" max="14347" width="10.5703125" style="232" customWidth="1"/>
    <col min="14348" max="14348" width="15.28515625" style="232" customWidth="1"/>
    <col min="14349" max="14349" width="14.85546875" style="232" customWidth="1"/>
    <col min="14350" max="14350" width="29.42578125" style="232" customWidth="1"/>
    <col min="14351" max="14351" width="14" style="232" bestFit="1" customWidth="1"/>
    <col min="14352" max="14352" width="9.140625" style="232"/>
    <col min="14353" max="14354" width="10.140625" style="232" bestFit="1" customWidth="1"/>
    <col min="14355" max="14355" width="9.140625" style="232"/>
    <col min="14356" max="14356" width="10.140625" style="232" bestFit="1" customWidth="1"/>
    <col min="14357" max="14592" width="9.140625" style="232"/>
    <col min="14593" max="14593" width="21.7109375" style="232" customWidth="1"/>
    <col min="14594" max="14594" width="8.140625" style="232" customWidth="1"/>
    <col min="14595" max="14595" width="25.28515625" style="232" customWidth="1"/>
    <col min="14596" max="14596" width="10.42578125" style="232" customWidth="1"/>
    <col min="14597" max="14597" width="15.85546875" style="232" customWidth="1"/>
    <col min="14598" max="14598" width="16.140625" style="232" customWidth="1"/>
    <col min="14599" max="14599" width="11.7109375" style="232" customWidth="1"/>
    <col min="14600" max="14600" width="12.7109375" style="232" customWidth="1"/>
    <col min="14601" max="14601" width="17.140625" style="232" customWidth="1"/>
    <col min="14602" max="14602" width="12.28515625" style="232" customWidth="1"/>
    <col min="14603" max="14603" width="10.5703125" style="232" customWidth="1"/>
    <col min="14604" max="14604" width="15.28515625" style="232" customWidth="1"/>
    <col min="14605" max="14605" width="14.85546875" style="232" customWidth="1"/>
    <col min="14606" max="14606" width="29.42578125" style="232" customWidth="1"/>
    <col min="14607" max="14607" width="14" style="232" bestFit="1" customWidth="1"/>
    <col min="14608" max="14608" width="9.140625" style="232"/>
    <col min="14609" max="14610" width="10.140625" style="232" bestFit="1" customWidth="1"/>
    <col min="14611" max="14611" width="9.140625" style="232"/>
    <col min="14612" max="14612" width="10.140625" style="232" bestFit="1" customWidth="1"/>
    <col min="14613" max="14848" width="9.140625" style="232"/>
    <col min="14849" max="14849" width="21.7109375" style="232" customWidth="1"/>
    <col min="14850" max="14850" width="8.140625" style="232" customWidth="1"/>
    <col min="14851" max="14851" width="25.28515625" style="232" customWidth="1"/>
    <col min="14852" max="14852" width="10.42578125" style="232" customWidth="1"/>
    <col min="14853" max="14853" width="15.85546875" style="232" customWidth="1"/>
    <col min="14854" max="14854" width="16.140625" style="232" customWidth="1"/>
    <col min="14855" max="14855" width="11.7109375" style="232" customWidth="1"/>
    <col min="14856" max="14856" width="12.7109375" style="232" customWidth="1"/>
    <col min="14857" max="14857" width="17.140625" style="232" customWidth="1"/>
    <col min="14858" max="14858" width="12.28515625" style="232" customWidth="1"/>
    <col min="14859" max="14859" width="10.5703125" style="232" customWidth="1"/>
    <col min="14860" max="14860" width="15.28515625" style="232" customWidth="1"/>
    <col min="14861" max="14861" width="14.85546875" style="232" customWidth="1"/>
    <col min="14862" max="14862" width="29.42578125" style="232" customWidth="1"/>
    <col min="14863" max="14863" width="14" style="232" bestFit="1" customWidth="1"/>
    <col min="14864" max="14864" width="9.140625" style="232"/>
    <col min="14865" max="14866" width="10.140625" style="232" bestFit="1" customWidth="1"/>
    <col min="14867" max="14867" width="9.140625" style="232"/>
    <col min="14868" max="14868" width="10.140625" style="232" bestFit="1" customWidth="1"/>
    <col min="14869" max="15104" width="9.140625" style="232"/>
    <col min="15105" max="15105" width="21.7109375" style="232" customWidth="1"/>
    <col min="15106" max="15106" width="8.140625" style="232" customWidth="1"/>
    <col min="15107" max="15107" width="25.28515625" style="232" customWidth="1"/>
    <col min="15108" max="15108" width="10.42578125" style="232" customWidth="1"/>
    <col min="15109" max="15109" width="15.85546875" style="232" customWidth="1"/>
    <col min="15110" max="15110" width="16.140625" style="232" customWidth="1"/>
    <col min="15111" max="15111" width="11.7109375" style="232" customWidth="1"/>
    <col min="15112" max="15112" width="12.7109375" style="232" customWidth="1"/>
    <col min="15113" max="15113" width="17.140625" style="232" customWidth="1"/>
    <col min="15114" max="15114" width="12.28515625" style="232" customWidth="1"/>
    <col min="15115" max="15115" width="10.5703125" style="232" customWidth="1"/>
    <col min="15116" max="15116" width="15.28515625" style="232" customWidth="1"/>
    <col min="15117" max="15117" width="14.85546875" style="232" customWidth="1"/>
    <col min="15118" max="15118" width="29.42578125" style="232" customWidth="1"/>
    <col min="15119" max="15119" width="14" style="232" bestFit="1" customWidth="1"/>
    <col min="15120" max="15120" width="9.140625" style="232"/>
    <col min="15121" max="15122" width="10.140625" style="232" bestFit="1" customWidth="1"/>
    <col min="15123" max="15123" width="9.140625" style="232"/>
    <col min="15124" max="15124" width="10.140625" style="232" bestFit="1" customWidth="1"/>
    <col min="15125" max="15360" width="9.140625" style="232"/>
    <col min="15361" max="15361" width="21.7109375" style="232" customWidth="1"/>
    <col min="15362" max="15362" width="8.140625" style="232" customWidth="1"/>
    <col min="15363" max="15363" width="25.28515625" style="232" customWidth="1"/>
    <col min="15364" max="15364" width="10.42578125" style="232" customWidth="1"/>
    <col min="15365" max="15365" width="15.85546875" style="232" customWidth="1"/>
    <col min="15366" max="15366" width="16.140625" style="232" customWidth="1"/>
    <col min="15367" max="15367" width="11.7109375" style="232" customWidth="1"/>
    <col min="15368" max="15368" width="12.7109375" style="232" customWidth="1"/>
    <col min="15369" max="15369" width="17.140625" style="232" customWidth="1"/>
    <col min="15370" max="15370" width="12.28515625" style="232" customWidth="1"/>
    <col min="15371" max="15371" width="10.5703125" style="232" customWidth="1"/>
    <col min="15372" max="15372" width="15.28515625" style="232" customWidth="1"/>
    <col min="15373" max="15373" width="14.85546875" style="232" customWidth="1"/>
    <col min="15374" max="15374" width="29.42578125" style="232" customWidth="1"/>
    <col min="15375" max="15375" width="14" style="232" bestFit="1" customWidth="1"/>
    <col min="15376" max="15376" width="9.140625" style="232"/>
    <col min="15377" max="15378" width="10.140625" style="232" bestFit="1" customWidth="1"/>
    <col min="15379" max="15379" width="9.140625" style="232"/>
    <col min="15380" max="15380" width="10.140625" style="232" bestFit="1" customWidth="1"/>
    <col min="15381" max="15616" width="9.140625" style="232"/>
    <col min="15617" max="15617" width="21.7109375" style="232" customWidth="1"/>
    <col min="15618" max="15618" width="8.140625" style="232" customWidth="1"/>
    <col min="15619" max="15619" width="25.28515625" style="232" customWidth="1"/>
    <col min="15620" max="15620" width="10.42578125" style="232" customWidth="1"/>
    <col min="15621" max="15621" width="15.85546875" style="232" customWidth="1"/>
    <col min="15622" max="15622" width="16.140625" style="232" customWidth="1"/>
    <col min="15623" max="15623" width="11.7109375" style="232" customWidth="1"/>
    <col min="15624" max="15624" width="12.7109375" style="232" customWidth="1"/>
    <col min="15625" max="15625" width="17.140625" style="232" customWidth="1"/>
    <col min="15626" max="15626" width="12.28515625" style="232" customWidth="1"/>
    <col min="15627" max="15627" width="10.5703125" style="232" customWidth="1"/>
    <col min="15628" max="15628" width="15.28515625" style="232" customWidth="1"/>
    <col min="15629" max="15629" width="14.85546875" style="232" customWidth="1"/>
    <col min="15630" max="15630" width="29.42578125" style="232" customWidth="1"/>
    <col min="15631" max="15631" width="14" style="232" bestFit="1" customWidth="1"/>
    <col min="15632" max="15632" width="9.140625" style="232"/>
    <col min="15633" max="15634" width="10.140625" style="232" bestFit="1" customWidth="1"/>
    <col min="15635" max="15635" width="9.140625" style="232"/>
    <col min="15636" max="15636" width="10.140625" style="232" bestFit="1" customWidth="1"/>
    <col min="15637" max="15872" width="9.140625" style="232"/>
    <col min="15873" max="15873" width="21.7109375" style="232" customWidth="1"/>
    <col min="15874" max="15874" width="8.140625" style="232" customWidth="1"/>
    <col min="15875" max="15875" width="25.28515625" style="232" customWidth="1"/>
    <col min="15876" max="15876" width="10.42578125" style="232" customWidth="1"/>
    <col min="15877" max="15877" width="15.85546875" style="232" customWidth="1"/>
    <col min="15878" max="15878" width="16.140625" style="232" customWidth="1"/>
    <col min="15879" max="15879" width="11.7109375" style="232" customWidth="1"/>
    <col min="15880" max="15880" width="12.7109375" style="232" customWidth="1"/>
    <col min="15881" max="15881" width="17.140625" style="232" customWidth="1"/>
    <col min="15882" max="15882" width="12.28515625" style="232" customWidth="1"/>
    <col min="15883" max="15883" width="10.5703125" style="232" customWidth="1"/>
    <col min="15884" max="15884" width="15.28515625" style="232" customWidth="1"/>
    <col min="15885" max="15885" width="14.85546875" style="232" customWidth="1"/>
    <col min="15886" max="15886" width="29.42578125" style="232" customWidth="1"/>
    <col min="15887" max="15887" width="14" style="232" bestFit="1" customWidth="1"/>
    <col min="15888" max="15888" width="9.140625" style="232"/>
    <col min="15889" max="15890" width="10.140625" style="232" bestFit="1" customWidth="1"/>
    <col min="15891" max="15891" width="9.140625" style="232"/>
    <col min="15892" max="15892" width="10.140625" style="232" bestFit="1" customWidth="1"/>
    <col min="15893" max="16128" width="9.140625" style="232"/>
    <col min="16129" max="16129" width="21.7109375" style="232" customWidth="1"/>
    <col min="16130" max="16130" width="8.140625" style="232" customWidth="1"/>
    <col min="16131" max="16131" width="25.28515625" style="232" customWidth="1"/>
    <col min="16132" max="16132" width="10.42578125" style="232" customWidth="1"/>
    <col min="16133" max="16133" width="15.85546875" style="232" customWidth="1"/>
    <col min="16134" max="16134" width="16.140625" style="232" customWidth="1"/>
    <col min="16135" max="16135" width="11.7109375" style="232" customWidth="1"/>
    <col min="16136" max="16136" width="12.7109375" style="232" customWidth="1"/>
    <col min="16137" max="16137" width="17.140625" style="232" customWidth="1"/>
    <col min="16138" max="16138" width="12.28515625" style="232" customWidth="1"/>
    <col min="16139" max="16139" width="10.5703125" style="232" customWidth="1"/>
    <col min="16140" max="16140" width="15.28515625" style="232" customWidth="1"/>
    <col min="16141" max="16141" width="14.85546875" style="232" customWidth="1"/>
    <col min="16142" max="16142" width="29.42578125" style="232" customWidth="1"/>
    <col min="16143" max="16143" width="14" style="232" bestFit="1" customWidth="1"/>
    <col min="16144" max="16144" width="9.140625" style="232"/>
    <col min="16145" max="16146" width="10.140625" style="232" bestFit="1" customWidth="1"/>
    <col min="16147" max="16147" width="9.140625" style="232"/>
    <col min="16148" max="16148" width="10.140625" style="232" bestFit="1" customWidth="1"/>
    <col min="16149" max="16384" width="9.140625" style="232"/>
  </cols>
  <sheetData>
    <row r="1" spans="1:17" x14ac:dyDescent="0.25">
      <c r="A1" s="689"/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445"/>
      <c r="O1" s="507"/>
      <c r="P1" s="507"/>
      <c r="Q1" s="507"/>
    </row>
    <row r="2" spans="1:17" ht="15" customHeight="1" x14ac:dyDescent="0.25">
      <c r="A2" s="600" t="s">
        <v>0</v>
      </c>
      <c r="B2" s="600" t="s">
        <v>1</v>
      </c>
      <c r="C2" s="600" t="s">
        <v>2</v>
      </c>
      <c r="D2" s="600" t="s">
        <v>3</v>
      </c>
      <c r="E2" s="600" t="s">
        <v>4</v>
      </c>
      <c r="F2" s="690" t="s">
        <v>75</v>
      </c>
      <c r="G2" s="690"/>
      <c r="H2" s="690"/>
      <c r="I2" s="690"/>
      <c r="J2" s="690"/>
      <c r="K2" s="690"/>
      <c r="L2" s="600" t="s">
        <v>6</v>
      </c>
      <c r="M2" s="600"/>
    </row>
    <row r="3" spans="1:17" x14ac:dyDescent="0.25">
      <c r="A3" s="600"/>
      <c r="B3" s="600"/>
      <c r="C3" s="600"/>
      <c r="D3" s="600"/>
      <c r="E3" s="600"/>
      <c r="F3" s="691" t="s">
        <v>7</v>
      </c>
      <c r="G3" s="690" t="s">
        <v>8</v>
      </c>
      <c r="H3" s="690"/>
      <c r="I3" s="690"/>
      <c r="J3" s="690"/>
      <c r="K3" s="690"/>
      <c r="L3" s="600"/>
      <c r="M3" s="600"/>
    </row>
    <row r="4" spans="1:17" x14ac:dyDescent="0.25">
      <c r="A4" s="600"/>
      <c r="B4" s="600"/>
      <c r="C4" s="600"/>
      <c r="D4" s="600"/>
      <c r="E4" s="600"/>
      <c r="F4" s="692"/>
      <c r="G4" s="690" t="s">
        <v>9</v>
      </c>
      <c r="H4" s="690" t="s">
        <v>10</v>
      </c>
      <c r="I4" s="690"/>
      <c r="J4" s="690" t="s">
        <v>11</v>
      </c>
      <c r="K4" s="690" t="s">
        <v>12</v>
      </c>
      <c r="L4" s="600" t="s">
        <v>13</v>
      </c>
      <c r="M4" s="600" t="s">
        <v>14</v>
      </c>
    </row>
    <row r="5" spans="1:17" ht="64.5" customHeight="1" x14ac:dyDescent="0.25">
      <c r="A5" s="600"/>
      <c r="B5" s="600"/>
      <c r="C5" s="600"/>
      <c r="D5" s="600"/>
      <c r="E5" s="600"/>
      <c r="F5" s="693"/>
      <c r="G5" s="690"/>
      <c r="H5" s="508" t="s">
        <v>15</v>
      </c>
      <c r="I5" s="508" t="s">
        <v>212</v>
      </c>
      <c r="J5" s="690"/>
      <c r="K5" s="690"/>
      <c r="L5" s="600"/>
      <c r="M5" s="600"/>
    </row>
    <row r="6" spans="1:17" s="110" customFormat="1" x14ac:dyDescent="0.2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106">
        <v>6</v>
      </c>
      <c r="G6" s="106">
        <v>7</v>
      </c>
      <c r="H6" s="106">
        <v>8</v>
      </c>
      <c r="I6" s="106">
        <v>9</v>
      </c>
      <c r="J6" s="106">
        <v>10</v>
      </c>
      <c r="K6" s="106">
        <v>11</v>
      </c>
      <c r="L6" s="106">
        <v>12</v>
      </c>
      <c r="M6" s="106">
        <v>13</v>
      </c>
      <c r="N6" s="231"/>
    </row>
    <row r="7" spans="1:17" ht="15" customHeight="1" x14ac:dyDescent="0.25">
      <c r="A7" s="696" t="s">
        <v>470</v>
      </c>
      <c r="B7" s="697"/>
      <c r="C7" s="697"/>
      <c r="D7" s="697"/>
      <c r="E7" s="697"/>
      <c r="F7" s="697"/>
      <c r="G7" s="697"/>
      <c r="H7" s="697"/>
      <c r="I7" s="697"/>
      <c r="J7" s="697"/>
      <c r="K7" s="697"/>
      <c r="L7" s="697"/>
      <c r="M7" s="698"/>
    </row>
    <row r="8" spans="1:17" ht="15" customHeight="1" x14ac:dyDescent="0.25">
      <c r="A8" s="699" t="s">
        <v>649</v>
      </c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1"/>
    </row>
    <row r="9" spans="1:17" ht="67.5" customHeight="1" x14ac:dyDescent="0.25">
      <c r="A9" s="702" t="s">
        <v>650</v>
      </c>
      <c r="B9" s="557">
        <v>1</v>
      </c>
      <c r="C9" s="279" t="s">
        <v>651</v>
      </c>
      <c r="D9" s="307">
        <v>2022</v>
      </c>
      <c r="E9" s="307" t="s">
        <v>652</v>
      </c>
      <c r="F9" s="309">
        <f>SUM(G9:K9)</f>
        <v>25687.75</v>
      </c>
      <c r="G9" s="509"/>
      <c r="H9" s="509"/>
      <c r="I9" s="309">
        <f>SUM(I12:I20)</f>
        <v>25687.75</v>
      </c>
      <c r="J9" s="510"/>
      <c r="K9" s="510"/>
      <c r="L9" s="466"/>
      <c r="M9" s="511"/>
    </row>
    <row r="10" spans="1:17" ht="52.5" hidden="1" customHeight="1" x14ac:dyDescent="0.25">
      <c r="A10" s="703"/>
      <c r="B10" s="558"/>
      <c r="C10" s="281" t="s">
        <v>653</v>
      </c>
      <c r="D10" s="466">
        <v>2022</v>
      </c>
      <c r="E10" s="466" t="s">
        <v>652</v>
      </c>
      <c r="F10" s="283">
        <f>SUM(G10:K10)</f>
        <v>0</v>
      </c>
      <c r="G10" s="283"/>
      <c r="H10" s="283"/>
      <c r="I10" s="283"/>
      <c r="J10" s="283"/>
      <c r="K10" s="283"/>
      <c r="L10" s="466" t="s">
        <v>654</v>
      </c>
      <c r="M10" s="466">
        <v>7</v>
      </c>
    </row>
    <row r="11" spans="1:17" ht="49.5" hidden="1" customHeight="1" x14ac:dyDescent="0.25">
      <c r="A11" s="524"/>
      <c r="B11" s="558"/>
      <c r="C11" s="281" t="s">
        <v>655</v>
      </c>
      <c r="D11" s="466">
        <v>2022</v>
      </c>
      <c r="E11" s="466" t="s">
        <v>652</v>
      </c>
      <c r="F11" s="283">
        <f>SUM(G11:K11)</f>
        <v>0</v>
      </c>
      <c r="G11" s="283"/>
      <c r="H11" s="283"/>
      <c r="I11" s="283"/>
      <c r="J11" s="283"/>
      <c r="K11" s="283"/>
      <c r="L11" s="466" t="s">
        <v>654</v>
      </c>
      <c r="M11" s="466">
        <v>1</v>
      </c>
    </row>
    <row r="12" spans="1:17" ht="43.5" customHeight="1" x14ac:dyDescent="0.25">
      <c r="A12" s="524"/>
      <c r="B12" s="559"/>
      <c r="C12" s="415" t="s">
        <v>887</v>
      </c>
      <c r="D12" s="466">
        <v>2022</v>
      </c>
      <c r="E12" s="317" t="s">
        <v>888</v>
      </c>
      <c r="F12" s="283">
        <f t="shared" ref="F12:F20" si="0">SUM(G12:K12)</f>
        <v>6000</v>
      </c>
      <c r="G12" s="361"/>
      <c r="H12" s="361"/>
      <c r="I12" s="361">
        <v>6000</v>
      </c>
      <c r="J12" s="361"/>
      <c r="K12" s="361"/>
      <c r="L12" s="414" t="s">
        <v>654</v>
      </c>
      <c r="M12" s="414">
        <v>1</v>
      </c>
    </row>
    <row r="13" spans="1:17" ht="55.5" customHeight="1" x14ac:dyDescent="0.25">
      <c r="A13" s="524"/>
      <c r="B13" s="559"/>
      <c r="C13" s="415" t="s">
        <v>889</v>
      </c>
      <c r="D13" s="466">
        <v>2022</v>
      </c>
      <c r="E13" s="317" t="s">
        <v>888</v>
      </c>
      <c r="F13" s="283">
        <f t="shared" si="0"/>
        <v>8475.25</v>
      </c>
      <c r="G13" s="361"/>
      <c r="H13" s="361"/>
      <c r="I13" s="361">
        <v>8475.25</v>
      </c>
      <c r="J13" s="361"/>
      <c r="K13" s="361"/>
      <c r="L13" s="414" t="s">
        <v>654</v>
      </c>
      <c r="M13" s="414">
        <v>1</v>
      </c>
    </row>
    <row r="14" spans="1:17" ht="42.75" customHeight="1" x14ac:dyDescent="0.25">
      <c r="A14" s="524"/>
      <c r="B14" s="559"/>
      <c r="C14" s="415" t="s">
        <v>890</v>
      </c>
      <c r="D14" s="466">
        <v>2022</v>
      </c>
      <c r="E14" s="317" t="s">
        <v>888</v>
      </c>
      <c r="F14" s="283">
        <f t="shared" si="0"/>
        <v>960</v>
      </c>
      <c r="G14" s="361"/>
      <c r="H14" s="361"/>
      <c r="I14" s="361">
        <v>960</v>
      </c>
      <c r="J14" s="361"/>
      <c r="K14" s="361"/>
      <c r="L14" s="414" t="s">
        <v>654</v>
      </c>
      <c r="M14" s="414">
        <v>1</v>
      </c>
    </row>
    <row r="15" spans="1:17" ht="41.25" customHeight="1" x14ac:dyDescent="0.25">
      <c r="A15" s="524"/>
      <c r="B15" s="559"/>
      <c r="C15" s="415" t="s">
        <v>891</v>
      </c>
      <c r="D15" s="466">
        <v>2022</v>
      </c>
      <c r="E15" s="317" t="s">
        <v>888</v>
      </c>
      <c r="F15" s="283">
        <f t="shared" si="0"/>
        <v>130</v>
      </c>
      <c r="G15" s="361"/>
      <c r="H15" s="361"/>
      <c r="I15" s="361">
        <v>130</v>
      </c>
      <c r="J15" s="361"/>
      <c r="K15" s="361"/>
      <c r="L15" s="414" t="s">
        <v>654</v>
      </c>
      <c r="M15" s="414">
        <v>1</v>
      </c>
    </row>
    <row r="16" spans="1:17" ht="58.5" customHeight="1" x14ac:dyDescent="0.25">
      <c r="A16" s="524"/>
      <c r="B16" s="559"/>
      <c r="C16" s="415" t="s">
        <v>892</v>
      </c>
      <c r="D16" s="466">
        <v>2022</v>
      </c>
      <c r="E16" s="317" t="s">
        <v>888</v>
      </c>
      <c r="F16" s="283">
        <f t="shared" si="0"/>
        <v>3400</v>
      </c>
      <c r="G16" s="361"/>
      <c r="H16" s="361"/>
      <c r="I16" s="361">
        <v>3400</v>
      </c>
      <c r="J16" s="361"/>
      <c r="K16" s="361"/>
      <c r="L16" s="414" t="s">
        <v>654</v>
      </c>
      <c r="M16" s="414">
        <v>1</v>
      </c>
    </row>
    <row r="17" spans="1:14" ht="49.5" customHeight="1" x14ac:dyDescent="0.25">
      <c r="A17" s="524"/>
      <c r="B17" s="559"/>
      <c r="C17" s="415" t="s">
        <v>893</v>
      </c>
      <c r="D17" s="466">
        <v>2022</v>
      </c>
      <c r="E17" s="317" t="s">
        <v>888</v>
      </c>
      <c r="F17" s="283">
        <f t="shared" si="0"/>
        <v>422.5</v>
      </c>
      <c r="G17" s="361"/>
      <c r="H17" s="361"/>
      <c r="I17" s="361">
        <v>422.5</v>
      </c>
      <c r="J17" s="361"/>
      <c r="K17" s="361"/>
      <c r="L17" s="414" t="s">
        <v>654</v>
      </c>
      <c r="M17" s="414">
        <v>1</v>
      </c>
    </row>
    <row r="18" spans="1:14" ht="90.75" customHeight="1" x14ac:dyDescent="0.25">
      <c r="A18" s="524"/>
      <c r="B18" s="559"/>
      <c r="C18" s="415" t="s">
        <v>894</v>
      </c>
      <c r="D18" s="466">
        <v>2022</v>
      </c>
      <c r="E18" s="317" t="s">
        <v>888</v>
      </c>
      <c r="F18" s="283">
        <f t="shared" si="0"/>
        <v>600</v>
      </c>
      <c r="G18" s="361"/>
      <c r="H18" s="361"/>
      <c r="I18" s="361">
        <v>600</v>
      </c>
      <c r="J18" s="361"/>
      <c r="K18" s="361"/>
      <c r="L18" s="414" t="s">
        <v>654</v>
      </c>
      <c r="M18" s="414">
        <v>1</v>
      </c>
    </row>
    <row r="19" spans="1:14" ht="110.25" customHeight="1" x14ac:dyDescent="0.25">
      <c r="A19" s="285"/>
      <c r="B19" s="559"/>
      <c r="C19" s="415" t="s">
        <v>895</v>
      </c>
      <c r="D19" s="466">
        <v>2022</v>
      </c>
      <c r="E19" s="317" t="s">
        <v>888</v>
      </c>
      <c r="F19" s="283">
        <f t="shared" si="0"/>
        <v>5200</v>
      </c>
      <c r="G19" s="361"/>
      <c r="H19" s="361"/>
      <c r="I19" s="361">
        <v>5200</v>
      </c>
      <c r="J19" s="361"/>
      <c r="K19" s="361"/>
      <c r="L19" s="414" t="s">
        <v>654</v>
      </c>
      <c r="M19" s="414">
        <v>1</v>
      </c>
    </row>
    <row r="20" spans="1:14" ht="132" customHeight="1" x14ac:dyDescent="0.25">
      <c r="A20" s="358"/>
      <c r="B20" s="559"/>
      <c r="C20" s="415" t="s">
        <v>896</v>
      </c>
      <c r="D20" s="466">
        <v>2022</v>
      </c>
      <c r="E20" s="317" t="s">
        <v>888</v>
      </c>
      <c r="F20" s="283">
        <f t="shared" si="0"/>
        <v>500</v>
      </c>
      <c r="G20" s="361"/>
      <c r="H20" s="361"/>
      <c r="I20" s="361">
        <v>500</v>
      </c>
      <c r="J20" s="361"/>
      <c r="K20" s="361"/>
      <c r="L20" s="414" t="s">
        <v>654</v>
      </c>
      <c r="M20" s="414">
        <v>1</v>
      </c>
    </row>
    <row r="21" spans="1:14" ht="74.25" customHeight="1" x14ac:dyDescent="0.25">
      <c r="A21" s="703" t="s">
        <v>635</v>
      </c>
      <c r="B21" s="560">
        <v>2</v>
      </c>
      <c r="C21" s="286" t="s">
        <v>656</v>
      </c>
      <c r="D21" s="287">
        <v>2022</v>
      </c>
      <c r="E21" s="288" t="s">
        <v>657</v>
      </c>
      <c r="F21" s="309">
        <f>SUM(G21:K21)</f>
        <v>15149.9</v>
      </c>
      <c r="G21" s="419"/>
      <c r="H21" s="419"/>
      <c r="I21" s="309">
        <f>SUM(I22:I31)</f>
        <v>15149.9</v>
      </c>
      <c r="J21" s="419"/>
      <c r="K21" s="419"/>
      <c r="L21" s="512"/>
      <c r="M21" s="512"/>
    </row>
    <row r="22" spans="1:14" ht="74.25" customHeight="1" x14ac:dyDescent="0.25">
      <c r="A22" s="703"/>
      <c r="B22" s="560"/>
      <c r="C22" s="360" t="s">
        <v>897</v>
      </c>
      <c r="D22" s="290">
        <v>2022</v>
      </c>
      <c r="E22" s="291" t="s">
        <v>657</v>
      </c>
      <c r="F22" s="283">
        <f t="shared" ref="F22:F41" si="1">SUM(G22:K22)</f>
        <v>3300</v>
      </c>
      <c r="G22" s="419"/>
      <c r="H22" s="419"/>
      <c r="I22" s="283">
        <v>3300</v>
      </c>
      <c r="J22" s="419"/>
      <c r="K22" s="419"/>
      <c r="L22" s="414" t="s">
        <v>953</v>
      </c>
      <c r="M22" s="528">
        <v>15</v>
      </c>
    </row>
    <row r="23" spans="1:14" ht="49.5" customHeight="1" x14ac:dyDescent="0.25">
      <c r="A23" s="703"/>
      <c r="B23" s="561"/>
      <c r="C23" s="289" t="s">
        <v>658</v>
      </c>
      <c r="D23" s="290">
        <v>2022</v>
      </c>
      <c r="E23" s="291" t="s">
        <v>657</v>
      </c>
      <c r="F23" s="283">
        <f t="shared" si="1"/>
        <v>6100</v>
      </c>
      <c r="G23" s="292"/>
      <c r="H23" s="292"/>
      <c r="I23" s="292">
        <v>6100</v>
      </c>
      <c r="J23" s="292"/>
      <c r="K23" s="292"/>
      <c r="L23" s="293" t="s">
        <v>659</v>
      </c>
      <c r="M23" s="294">
        <v>12</v>
      </c>
    </row>
    <row r="24" spans="1:14" ht="45" customHeight="1" x14ac:dyDescent="0.25">
      <c r="A24" s="295"/>
      <c r="B24" s="562"/>
      <c r="C24" s="296" t="s">
        <v>660</v>
      </c>
      <c r="D24" s="290">
        <v>2022</v>
      </c>
      <c r="E24" s="297" t="s">
        <v>657</v>
      </c>
      <c r="F24" s="283">
        <f t="shared" si="1"/>
        <v>150</v>
      </c>
      <c r="G24" s="298"/>
      <c r="H24" s="298"/>
      <c r="I24" s="299">
        <v>150</v>
      </c>
      <c r="J24" s="298"/>
      <c r="K24" s="300"/>
      <c r="L24" s="293" t="s">
        <v>654</v>
      </c>
      <c r="M24" s="294">
        <v>40</v>
      </c>
    </row>
    <row r="25" spans="1:14" ht="46.5" customHeight="1" x14ac:dyDescent="0.25">
      <c r="A25" s="295"/>
      <c r="B25" s="563"/>
      <c r="C25" s="289" t="s">
        <v>661</v>
      </c>
      <c r="D25" s="290">
        <v>2022</v>
      </c>
      <c r="E25" s="301" t="s">
        <v>657</v>
      </c>
      <c r="F25" s="283">
        <f t="shared" si="1"/>
        <v>3000</v>
      </c>
      <c r="G25" s="298"/>
      <c r="H25" s="298"/>
      <c r="I25" s="298">
        <v>3000</v>
      </c>
      <c r="J25" s="298"/>
      <c r="K25" s="298"/>
      <c r="L25" s="290" t="s">
        <v>654</v>
      </c>
      <c r="M25" s="294">
        <v>16</v>
      </c>
    </row>
    <row r="26" spans="1:14" ht="53.25" customHeight="1" x14ac:dyDescent="0.25">
      <c r="A26" s="295"/>
      <c r="B26" s="563"/>
      <c r="C26" s="289" t="s">
        <v>662</v>
      </c>
      <c r="D26" s="290">
        <v>2022</v>
      </c>
      <c r="E26" s="301" t="s">
        <v>657</v>
      </c>
      <c r="F26" s="283">
        <f t="shared" si="1"/>
        <v>300</v>
      </c>
      <c r="G26" s="298"/>
      <c r="H26" s="298"/>
      <c r="I26" s="298">
        <v>300</v>
      </c>
      <c r="J26" s="298"/>
      <c r="K26" s="298"/>
      <c r="L26" s="293" t="s">
        <v>659</v>
      </c>
      <c r="M26" s="294">
        <v>376</v>
      </c>
    </row>
    <row r="27" spans="1:14" ht="58.5" hidden="1" customHeight="1" x14ac:dyDescent="0.25">
      <c r="A27" s="295"/>
      <c r="B27" s="563"/>
      <c r="C27" s="72" t="s">
        <v>663</v>
      </c>
      <c r="D27" s="290">
        <v>2022</v>
      </c>
      <c r="E27" s="301" t="s">
        <v>657</v>
      </c>
      <c r="F27" s="283">
        <f t="shared" si="1"/>
        <v>0</v>
      </c>
      <c r="G27" s="298"/>
      <c r="H27" s="298"/>
      <c r="I27" s="298"/>
      <c r="J27" s="298"/>
      <c r="K27" s="298"/>
      <c r="L27" s="293" t="s">
        <v>659</v>
      </c>
      <c r="M27" s="294">
        <v>5</v>
      </c>
    </row>
    <row r="28" spans="1:14" ht="46.5" hidden="1" customHeight="1" x14ac:dyDescent="0.25">
      <c r="A28" s="295"/>
      <c r="B28" s="563"/>
      <c r="C28" s="72" t="s">
        <v>664</v>
      </c>
      <c r="D28" s="290">
        <v>2022</v>
      </c>
      <c r="E28" s="301" t="s">
        <v>657</v>
      </c>
      <c r="F28" s="283">
        <f t="shared" si="1"/>
        <v>0</v>
      </c>
      <c r="G28" s="298"/>
      <c r="H28" s="298"/>
      <c r="I28" s="298"/>
      <c r="J28" s="298"/>
      <c r="K28" s="298"/>
      <c r="L28" s="290" t="s">
        <v>654</v>
      </c>
      <c r="M28" s="294">
        <v>8</v>
      </c>
    </row>
    <row r="29" spans="1:14" ht="58.5" customHeight="1" x14ac:dyDescent="0.25">
      <c r="A29" s="295"/>
      <c r="B29" s="563"/>
      <c r="C29" s="72" t="s">
        <v>665</v>
      </c>
      <c r="D29" s="290">
        <v>2022</v>
      </c>
      <c r="E29" s="301" t="s">
        <v>657</v>
      </c>
      <c r="F29" s="283">
        <f t="shared" si="1"/>
        <v>700</v>
      </c>
      <c r="G29" s="298"/>
      <c r="H29" s="298"/>
      <c r="I29" s="298">
        <v>700</v>
      </c>
      <c r="J29" s="298"/>
      <c r="K29" s="298"/>
      <c r="L29" s="290" t="s">
        <v>654</v>
      </c>
      <c r="M29" s="294">
        <v>10</v>
      </c>
    </row>
    <row r="30" spans="1:14" ht="58.5" customHeight="1" x14ac:dyDescent="0.25">
      <c r="A30" s="295"/>
      <c r="B30" s="564"/>
      <c r="C30" s="423" t="s">
        <v>898</v>
      </c>
      <c r="D30" s="466">
        <v>2022</v>
      </c>
      <c r="E30" s="317" t="s">
        <v>657</v>
      </c>
      <c r="F30" s="283">
        <f>SUM(G30:K30)</f>
        <v>799.9</v>
      </c>
      <c r="G30" s="361"/>
      <c r="H30" s="361"/>
      <c r="I30" s="361">
        <v>799.9</v>
      </c>
      <c r="J30" s="361"/>
      <c r="K30" s="361"/>
      <c r="L30" s="513" t="s">
        <v>659</v>
      </c>
      <c r="M30" s="514">
        <v>6</v>
      </c>
    </row>
    <row r="31" spans="1:14" ht="58.5" customHeight="1" x14ac:dyDescent="0.25">
      <c r="A31" s="295"/>
      <c r="B31" s="564"/>
      <c r="C31" s="424" t="s">
        <v>899</v>
      </c>
      <c r="D31" s="414">
        <v>2022</v>
      </c>
      <c r="E31" s="317" t="s">
        <v>657</v>
      </c>
      <c r="F31" s="283">
        <f>SUM(G31:K31)</f>
        <v>800</v>
      </c>
      <c r="G31" s="361"/>
      <c r="H31" s="361"/>
      <c r="I31" s="361">
        <f>700+100</f>
        <v>800</v>
      </c>
      <c r="J31" s="361"/>
      <c r="K31" s="361"/>
      <c r="L31" s="513" t="s">
        <v>659</v>
      </c>
      <c r="M31" s="514">
        <v>2</v>
      </c>
    </row>
    <row r="32" spans="1:14" s="446" customFormat="1" ht="84.75" customHeight="1" x14ac:dyDescent="0.25">
      <c r="A32" s="303"/>
      <c r="B32" s="560">
        <v>3</v>
      </c>
      <c r="C32" s="286" t="s">
        <v>666</v>
      </c>
      <c r="D32" s="304">
        <v>2022</v>
      </c>
      <c r="E32" s="305" t="s">
        <v>657</v>
      </c>
      <c r="F32" s="419">
        <f t="shared" si="1"/>
        <v>150</v>
      </c>
      <c r="G32" s="419"/>
      <c r="H32" s="419"/>
      <c r="I32" s="419">
        <f>SUM(I34)</f>
        <v>150</v>
      </c>
      <c r="J32" s="419"/>
      <c r="K32" s="419"/>
      <c r="L32" s="512"/>
      <c r="M32" s="512"/>
      <c r="N32" s="445"/>
    </row>
    <row r="33" spans="1:14" ht="84.75" hidden="1" customHeight="1" x14ac:dyDescent="0.25">
      <c r="A33" s="295"/>
      <c r="B33" s="558"/>
      <c r="C33" s="72" t="s">
        <v>667</v>
      </c>
      <c r="D33" s="290">
        <v>2022</v>
      </c>
      <c r="E33" s="301" t="s">
        <v>657</v>
      </c>
      <c r="F33" s="283">
        <f t="shared" si="1"/>
        <v>0</v>
      </c>
      <c r="G33" s="298"/>
      <c r="H33" s="298"/>
      <c r="I33" s="298"/>
      <c r="J33" s="298"/>
      <c r="K33" s="298"/>
      <c r="L33" s="293" t="s">
        <v>668</v>
      </c>
      <c r="M33" s="290">
        <v>200</v>
      </c>
    </row>
    <row r="34" spans="1:14" ht="57.75" customHeight="1" x14ac:dyDescent="0.25">
      <c r="A34" s="302"/>
      <c r="B34" s="558"/>
      <c r="C34" s="72" t="s">
        <v>900</v>
      </c>
      <c r="D34" s="290">
        <v>2022</v>
      </c>
      <c r="E34" s="301" t="s">
        <v>657</v>
      </c>
      <c r="F34" s="283">
        <f t="shared" si="1"/>
        <v>150</v>
      </c>
      <c r="G34" s="298"/>
      <c r="H34" s="298"/>
      <c r="I34" s="298">
        <v>150</v>
      </c>
      <c r="J34" s="298"/>
      <c r="K34" s="298"/>
      <c r="L34" s="293" t="s">
        <v>954</v>
      </c>
      <c r="M34" s="290">
        <v>1</v>
      </c>
    </row>
    <row r="35" spans="1:14" s="446" customFormat="1" ht="60.75" customHeight="1" x14ac:dyDescent="0.25">
      <c r="A35" s="421"/>
      <c r="B35" s="557">
        <v>4</v>
      </c>
      <c r="C35" s="279" t="s">
        <v>669</v>
      </c>
      <c r="D35" s="307">
        <v>2022</v>
      </c>
      <c r="E35" s="307" t="s">
        <v>670</v>
      </c>
      <c r="F35" s="309">
        <f t="shared" si="1"/>
        <v>70782.920000000013</v>
      </c>
      <c r="G35" s="309"/>
      <c r="H35" s="309"/>
      <c r="I35" s="309">
        <f>I36+I42+I49+I50+I51+I52+I59+I60</f>
        <v>70782.920000000013</v>
      </c>
      <c r="J35" s="309"/>
      <c r="K35" s="309"/>
      <c r="L35" s="307"/>
      <c r="M35" s="307"/>
      <c r="N35" s="445"/>
    </row>
    <row r="36" spans="1:14" ht="105.75" customHeight="1" x14ac:dyDescent="0.25">
      <c r="A36" s="295"/>
      <c r="B36" s="558" t="s">
        <v>671</v>
      </c>
      <c r="C36" s="308" t="s">
        <v>672</v>
      </c>
      <c r="D36" s="466">
        <v>2022</v>
      </c>
      <c r="E36" s="466" t="s">
        <v>901</v>
      </c>
      <c r="F36" s="309">
        <f t="shared" si="1"/>
        <v>1059.5</v>
      </c>
      <c r="G36" s="309"/>
      <c r="H36" s="309"/>
      <c r="I36" s="310">
        <f>SUM(I37:I41)</f>
        <v>1059.5</v>
      </c>
      <c r="J36" s="309"/>
      <c r="K36" s="309"/>
      <c r="L36" s="307"/>
      <c r="M36" s="311"/>
    </row>
    <row r="37" spans="1:14" ht="102" customHeight="1" x14ac:dyDescent="0.25">
      <c r="A37" s="295"/>
      <c r="B37" s="558"/>
      <c r="C37" s="308" t="s">
        <v>673</v>
      </c>
      <c r="D37" s="466">
        <v>2022</v>
      </c>
      <c r="E37" s="466" t="s">
        <v>902</v>
      </c>
      <c r="F37" s="283">
        <f t="shared" si="1"/>
        <v>1059.5</v>
      </c>
      <c r="G37" s="283"/>
      <c r="H37" s="283"/>
      <c r="I37" s="283">
        <v>1059.5</v>
      </c>
      <c r="J37" s="283"/>
      <c r="K37" s="283"/>
      <c r="L37" s="466" t="s">
        <v>674</v>
      </c>
      <c r="M37" s="466">
        <v>20</v>
      </c>
    </row>
    <row r="38" spans="1:14" ht="61.5" hidden="1" customHeight="1" x14ac:dyDescent="0.25">
      <c r="A38" s="295"/>
      <c r="B38" s="558"/>
      <c r="C38" s="308" t="s">
        <v>675</v>
      </c>
      <c r="D38" s="466">
        <v>2022</v>
      </c>
      <c r="E38" s="466" t="s">
        <v>670</v>
      </c>
      <c r="F38" s="283">
        <f t="shared" si="1"/>
        <v>0</v>
      </c>
      <c r="G38" s="283"/>
      <c r="H38" s="283"/>
      <c r="I38" s="283"/>
      <c r="J38" s="283"/>
      <c r="K38" s="283"/>
      <c r="L38" s="466" t="s">
        <v>654</v>
      </c>
      <c r="M38" s="466">
        <v>300</v>
      </c>
    </row>
    <row r="39" spans="1:14" s="446" customFormat="1" ht="60" hidden="1" x14ac:dyDescent="0.25">
      <c r="A39" s="312"/>
      <c r="B39" s="558"/>
      <c r="C39" s="308" t="s">
        <v>676</v>
      </c>
      <c r="D39" s="466">
        <v>2022</v>
      </c>
      <c r="E39" s="466" t="s">
        <v>670</v>
      </c>
      <c r="F39" s="283">
        <f t="shared" si="1"/>
        <v>0</v>
      </c>
      <c r="G39" s="283"/>
      <c r="H39" s="283"/>
      <c r="I39" s="283"/>
      <c r="J39" s="283"/>
      <c r="K39" s="283"/>
      <c r="L39" s="466" t="s">
        <v>654</v>
      </c>
      <c r="M39" s="466">
        <v>300</v>
      </c>
      <c r="N39" s="445"/>
    </row>
    <row r="40" spans="1:14" ht="60" hidden="1" x14ac:dyDescent="0.25">
      <c r="A40" s="312"/>
      <c r="B40" s="558"/>
      <c r="C40" s="308" t="s">
        <v>677</v>
      </c>
      <c r="D40" s="466">
        <v>2022</v>
      </c>
      <c r="E40" s="466" t="s">
        <v>670</v>
      </c>
      <c r="F40" s="283">
        <f t="shared" si="1"/>
        <v>0</v>
      </c>
      <c r="G40" s="283"/>
      <c r="H40" s="283"/>
      <c r="I40" s="283"/>
      <c r="J40" s="283"/>
      <c r="K40" s="283"/>
      <c r="L40" s="466" t="s">
        <v>654</v>
      </c>
      <c r="M40" s="466">
        <v>200</v>
      </c>
    </row>
    <row r="41" spans="1:14" ht="60" hidden="1" x14ac:dyDescent="0.25">
      <c r="A41" s="312"/>
      <c r="B41" s="558"/>
      <c r="C41" s="308" t="s">
        <v>678</v>
      </c>
      <c r="D41" s="466">
        <v>2022</v>
      </c>
      <c r="E41" s="466" t="s">
        <v>670</v>
      </c>
      <c r="F41" s="283">
        <f t="shared" si="1"/>
        <v>0</v>
      </c>
      <c r="G41" s="283"/>
      <c r="H41" s="283"/>
      <c r="I41" s="283"/>
      <c r="J41" s="283"/>
      <c r="K41" s="283"/>
      <c r="L41" s="466" t="s">
        <v>679</v>
      </c>
      <c r="M41" s="313" t="s">
        <v>680</v>
      </c>
    </row>
    <row r="42" spans="1:14" ht="60" x14ac:dyDescent="0.25">
      <c r="A42" s="312"/>
      <c r="B42" s="558" t="s">
        <v>681</v>
      </c>
      <c r="C42" s="308" t="s">
        <v>682</v>
      </c>
      <c r="D42" s="466">
        <v>2022</v>
      </c>
      <c r="E42" s="466" t="s">
        <v>670</v>
      </c>
      <c r="F42" s="309">
        <v>5095.4870000000001</v>
      </c>
      <c r="G42" s="309"/>
      <c r="H42" s="309"/>
      <c r="I42" s="310">
        <f>SUM(I43:I48)</f>
        <v>18240</v>
      </c>
      <c r="J42" s="283"/>
      <c r="K42" s="283"/>
      <c r="L42" s="466"/>
      <c r="M42" s="313"/>
    </row>
    <row r="43" spans="1:14" ht="60" x14ac:dyDescent="0.25">
      <c r="A43" s="312"/>
      <c r="B43" s="558"/>
      <c r="C43" s="281" t="s">
        <v>683</v>
      </c>
      <c r="D43" s="466">
        <v>2022</v>
      </c>
      <c r="E43" s="466" t="s">
        <v>670</v>
      </c>
      <c r="F43" s="283">
        <f t="shared" ref="F43:F60" si="2">SUM(G43:K43)</f>
        <v>1000</v>
      </c>
      <c r="G43" s="283"/>
      <c r="H43" s="283"/>
      <c r="I43" s="283">
        <v>1000</v>
      </c>
      <c r="J43" s="283"/>
      <c r="K43" s="283"/>
      <c r="L43" s="466" t="s">
        <v>684</v>
      </c>
      <c r="M43" s="466">
        <v>1000</v>
      </c>
    </row>
    <row r="44" spans="1:14" ht="60" hidden="1" x14ac:dyDescent="0.25">
      <c r="A44" s="315"/>
      <c r="B44" s="558"/>
      <c r="C44" s="281" t="s">
        <v>685</v>
      </c>
      <c r="D44" s="466">
        <v>2022</v>
      </c>
      <c r="E44" s="466" t="s">
        <v>670</v>
      </c>
      <c r="F44" s="283">
        <f t="shared" si="2"/>
        <v>0</v>
      </c>
      <c r="G44" s="283"/>
      <c r="H44" s="283"/>
      <c r="I44" s="283"/>
      <c r="J44" s="283"/>
      <c r="K44" s="283"/>
      <c r="L44" s="466" t="s">
        <v>686</v>
      </c>
      <c r="M44" s="466">
        <v>1</v>
      </c>
    </row>
    <row r="45" spans="1:14" ht="45" x14ac:dyDescent="0.25">
      <c r="A45" s="315"/>
      <c r="B45" s="558"/>
      <c r="C45" s="423" t="s">
        <v>903</v>
      </c>
      <c r="D45" s="466">
        <v>2022</v>
      </c>
      <c r="E45" s="466" t="s">
        <v>657</v>
      </c>
      <c r="F45" s="283">
        <f t="shared" si="2"/>
        <v>14440</v>
      </c>
      <c r="G45" s="283"/>
      <c r="H45" s="283"/>
      <c r="I45" s="283">
        <v>14440</v>
      </c>
      <c r="J45" s="283"/>
      <c r="K45" s="283"/>
      <c r="L45" s="466" t="s">
        <v>955</v>
      </c>
      <c r="M45" s="466">
        <v>14400</v>
      </c>
    </row>
    <row r="46" spans="1:14" ht="45" x14ac:dyDescent="0.25">
      <c r="A46" s="315"/>
      <c r="B46" s="558"/>
      <c r="C46" s="423" t="s">
        <v>904</v>
      </c>
      <c r="D46" s="466">
        <v>2022</v>
      </c>
      <c r="E46" s="466" t="s">
        <v>657</v>
      </c>
      <c r="F46" s="283">
        <f t="shared" si="2"/>
        <v>1500</v>
      </c>
      <c r="G46" s="283"/>
      <c r="H46" s="283"/>
      <c r="I46" s="283">
        <v>1500</v>
      </c>
      <c r="J46" s="283"/>
      <c r="K46" s="283"/>
      <c r="L46" s="466" t="s">
        <v>956</v>
      </c>
      <c r="M46" s="466">
        <v>4500</v>
      </c>
    </row>
    <row r="47" spans="1:14" ht="45" x14ac:dyDescent="0.25">
      <c r="A47" s="315"/>
      <c r="B47" s="558"/>
      <c r="C47" s="423" t="s">
        <v>905</v>
      </c>
      <c r="D47" s="466">
        <v>2022</v>
      </c>
      <c r="E47" s="466" t="s">
        <v>657</v>
      </c>
      <c r="F47" s="283">
        <f>SUM(G47:K47)</f>
        <v>500</v>
      </c>
      <c r="G47" s="283"/>
      <c r="H47" s="283"/>
      <c r="I47" s="283">
        <v>500</v>
      </c>
      <c r="J47" s="283"/>
      <c r="K47" s="283"/>
      <c r="L47" s="466" t="s">
        <v>956</v>
      </c>
      <c r="M47" s="466">
        <v>332</v>
      </c>
    </row>
    <row r="48" spans="1:14" ht="45" x14ac:dyDescent="0.25">
      <c r="A48" s="315"/>
      <c r="B48" s="558"/>
      <c r="C48" s="423" t="s">
        <v>906</v>
      </c>
      <c r="D48" s="466">
        <v>2022</v>
      </c>
      <c r="E48" s="466" t="s">
        <v>657</v>
      </c>
      <c r="F48" s="283">
        <f>SUM(G48:K48)</f>
        <v>800</v>
      </c>
      <c r="G48" s="283"/>
      <c r="H48" s="283"/>
      <c r="I48" s="283">
        <v>800</v>
      </c>
      <c r="J48" s="283"/>
      <c r="K48" s="283"/>
      <c r="L48" s="466" t="s">
        <v>957</v>
      </c>
      <c r="M48" s="466">
        <v>392</v>
      </c>
    </row>
    <row r="49" spans="1:25" ht="60" x14ac:dyDescent="0.25">
      <c r="A49" s="523"/>
      <c r="B49" s="558" t="s">
        <v>687</v>
      </c>
      <c r="C49" s="281" t="s">
        <v>688</v>
      </c>
      <c r="D49" s="466">
        <v>2022</v>
      </c>
      <c r="E49" s="466" t="s">
        <v>670</v>
      </c>
      <c r="F49" s="309">
        <f t="shared" si="2"/>
        <v>1000</v>
      </c>
      <c r="G49" s="309"/>
      <c r="H49" s="309"/>
      <c r="I49" s="309">
        <v>1000</v>
      </c>
      <c r="J49" s="283"/>
      <c r="K49" s="283"/>
      <c r="L49" s="466" t="str">
        <f>L63</f>
        <v>майданчиків</v>
      </c>
      <c r="M49" s="466">
        <v>8380</v>
      </c>
    </row>
    <row r="50" spans="1:25" ht="60" x14ac:dyDescent="0.25">
      <c r="A50" s="523"/>
      <c r="B50" s="558" t="s">
        <v>689</v>
      </c>
      <c r="C50" s="316" t="s">
        <v>690</v>
      </c>
      <c r="D50" s="466">
        <v>2022</v>
      </c>
      <c r="E50" s="466" t="s">
        <v>670</v>
      </c>
      <c r="F50" s="309">
        <f t="shared" si="2"/>
        <v>0</v>
      </c>
      <c r="G50" s="309"/>
      <c r="H50" s="309"/>
      <c r="I50" s="309"/>
      <c r="J50" s="283"/>
      <c r="K50" s="283"/>
      <c r="L50" s="466" t="str">
        <f>L64</f>
        <v>одинииць</v>
      </c>
      <c r="M50" s="466">
        <v>1</v>
      </c>
    </row>
    <row r="51" spans="1:25" ht="60" x14ac:dyDescent="0.25">
      <c r="A51" s="525"/>
      <c r="B51" s="558" t="s">
        <v>691</v>
      </c>
      <c r="C51" s="316" t="s">
        <v>692</v>
      </c>
      <c r="D51" s="466">
        <v>2022</v>
      </c>
      <c r="E51" s="466" t="s">
        <v>670</v>
      </c>
      <c r="F51" s="309">
        <f t="shared" si="2"/>
        <v>0</v>
      </c>
      <c r="G51" s="309"/>
      <c r="H51" s="309"/>
      <c r="I51" s="309"/>
      <c r="J51" s="283"/>
      <c r="K51" s="283"/>
      <c r="L51" s="466" t="s">
        <v>693</v>
      </c>
      <c r="M51" s="466">
        <v>70</v>
      </c>
    </row>
    <row r="52" spans="1:25" ht="60" x14ac:dyDescent="0.25">
      <c r="A52" s="421"/>
      <c r="B52" s="558" t="s">
        <v>694</v>
      </c>
      <c r="C52" s="316" t="s">
        <v>695</v>
      </c>
      <c r="D52" s="466">
        <v>2022</v>
      </c>
      <c r="E52" s="466" t="s">
        <v>696</v>
      </c>
      <c r="F52" s="309">
        <f t="shared" si="2"/>
        <v>2426.8200000000002</v>
      </c>
      <c r="G52" s="309"/>
      <c r="H52" s="309"/>
      <c r="I52" s="309">
        <f>SUM(I53:I58)</f>
        <v>2426.8200000000002</v>
      </c>
      <c r="J52" s="283"/>
      <c r="K52" s="283"/>
      <c r="L52" s="466"/>
      <c r="M52" s="466"/>
    </row>
    <row r="53" spans="1:25" ht="60" hidden="1" x14ac:dyDescent="0.25">
      <c r="A53" s="295"/>
      <c r="B53" s="558"/>
      <c r="C53" s="308" t="s">
        <v>697</v>
      </c>
      <c r="D53" s="466">
        <v>2022</v>
      </c>
      <c r="E53" s="466" t="s">
        <v>696</v>
      </c>
      <c r="F53" s="283">
        <f t="shared" si="2"/>
        <v>0</v>
      </c>
      <c r="G53" s="283"/>
      <c r="H53" s="283"/>
      <c r="I53" s="283"/>
      <c r="J53" s="283"/>
      <c r="K53" s="283"/>
      <c r="L53" s="317" t="s">
        <v>654</v>
      </c>
      <c r="M53" s="466">
        <v>5</v>
      </c>
    </row>
    <row r="54" spans="1:25" ht="75" x14ac:dyDescent="0.25">
      <c r="A54" s="295"/>
      <c r="B54" s="558"/>
      <c r="C54" s="308" t="s">
        <v>698</v>
      </c>
      <c r="D54" s="466">
        <v>2022</v>
      </c>
      <c r="E54" s="466" t="s">
        <v>699</v>
      </c>
      <c r="F54" s="283">
        <f t="shared" si="2"/>
        <v>2426.8200000000002</v>
      </c>
      <c r="G54" s="283"/>
      <c r="H54" s="283"/>
      <c r="I54" s="283">
        <v>2426.8200000000002</v>
      </c>
      <c r="J54" s="283"/>
      <c r="K54" s="283"/>
      <c r="L54" s="317" t="s">
        <v>700</v>
      </c>
      <c r="M54" s="318" t="s">
        <v>701</v>
      </c>
    </row>
    <row r="55" spans="1:25" ht="60" hidden="1" x14ac:dyDescent="0.25">
      <c r="A55" s="295"/>
      <c r="B55" s="558"/>
      <c r="C55" s="308" t="s">
        <v>702</v>
      </c>
      <c r="D55" s="466">
        <v>2022</v>
      </c>
      <c r="E55" s="466" t="s">
        <v>699</v>
      </c>
      <c r="F55" s="283">
        <f t="shared" si="2"/>
        <v>0</v>
      </c>
      <c r="G55" s="283"/>
      <c r="H55" s="283"/>
      <c r="I55" s="283"/>
      <c r="J55" s="283"/>
      <c r="K55" s="283"/>
      <c r="L55" s="317" t="s">
        <v>654</v>
      </c>
      <c r="M55" s="466">
        <v>1</v>
      </c>
    </row>
    <row r="56" spans="1:25" ht="60" hidden="1" x14ac:dyDescent="0.25">
      <c r="A56" s="295"/>
      <c r="B56" s="558"/>
      <c r="C56" s="308" t="s">
        <v>703</v>
      </c>
      <c r="D56" s="466">
        <v>2022</v>
      </c>
      <c r="E56" s="466" t="s">
        <v>699</v>
      </c>
      <c r="F56" s="283">
        <f t="shared" si="2"/>
        <v>0</v>
      </c>
      <c r="G56" s="283"/>
      <c r="H56" s="283"/>
      <c r="I56" s="283"/>
      <c r="J56" s="283"/>
      <c r="K56" s="283"/>
      <c r="L56" s="318" t="s">
        <v>654</v>
      </c>
      <c r="M56" s="319">
        <v>3</v>
      </c>
    </row>
    <row r="57" spans="1:25" ht="60" hidden="1" x14ac:dyDescent="0.25">
      <c r="A57" s="295"/>
      <c r="B57" s="558"/>
      <c r="C57" s="308" t="s">
        <v>704</v>
      </c>
      <c r="D57" s="466">
        <v>2022</v>
      </c>
      <c r="E57" s="307" t="s">
        <v>705</v>
      </c>
      <c r="F57" s="283">
        <f t="shared" si="2"/>
        <v>0</v>
      </c>
      <c r="G57" s="283"/>
      <c r="H57" s="283"/>
      <c r="I57" s="283"/>
      <c r="J57" s="283"/>
      <c r="K57" s="283"/>
      <c r="L57" s="317" t="s">
        <v>706</v>
      </c>
      <c r="M57" s="466">
        <v>20</v>
      </c>
    </row>
    <row r="58" spans="1:25" ht="60" hidden="1" x14ac:dyDescent="0.25">
      <c r="A58" s="295"/>
      <c r="B58" s="422"/>
      <c r="C58" s="416" t="s">
        <v>707</v>
      </c>
      <c r="D58" s="324">
        <v>2022</v>
      </c>
      <c r="E58" s="417" t="s">
        <v>705</v>
      </c>
      <c r="F58" s="323">
        <f t="shared" si="2"/>
        <v>0</v>
      </c>
      <c r="G58" s="323"/>
      <c r="H58" s="323"/>
      <c r="I58" s="323"/>
      <c r="J58" s="323"/>
      <c r="K58" s="323"/>
      <c r="L58" s="418" t="s">
        <v>654</v>
      </c>
      <c r="M58" s="324">
        <v>5</v>
      </c>
    </row>
    <row r="59" spans="1:25" s="516" customFormat="1" ht="60" x14ac:dyDescent="0.25">
      <c r="A59" s="295"/>
      <c r="B59" s="558" t="s">
        <v>708</v>
      </c>
      <c r="C59" s="281" t="s">
        <v>709</v>
      </c>
      <c r="D59" s="466">
        <v>2022</v>
      </c>
      <c r="E59" s="466" t="s">
        <v>670</v>
      </c>
      <c r="F59" s="309">
        <f t="shared" si="2"/>
        <v>0</v>
      </c>
      <c r="G59" s="309"/>
      <c r="H59" s="309"/>
      <c r="I59" s="309"/>
      <c r="J59" s="309"/>
      <c r="K59" s="283"/>
      <c r="L59" s="466" t="s">
        <v>654</v>
      </c>
      <c r="M59" s="466">
        <v>155</v>
      </c>
      <c r="N59" s="400"/>
      <c r="O59" s="407"/>
      <c r="P59" s="407"/>
      <c r="Q59" s="420"/>
      <c r="R59" s="407"/>
      <c r="S59" s="407"/>
      <c r="T59" s="420"/>
      <c r="U59" s="407"/>
      <c r="V59" s="407"/>
      <c r="W59" s="407"/>
      <c r="X59" s="407"/>
      <c r="Y59" s="515"/>
    </row>
    <row r="60" spans="1:25" ht="60" x14ac:dyDescent="0.25">
      <c r="A60" s="295"/>
      <c r="B60" s="559" t="s">
        <v>710</v>
      </c>
      <c r="C60" s="360" t="s">
        <v>711</v>
      </c>
      <c r="D60" s="414">
        <v>2022</v>
      </c>
      <c r="E60" s="414" t="s">
        <v>670</v>
      </c>
      <c r="F60" s="419">
        <f t="shared" si="2"/>
        <v>48056.600000000006</v>
      </c>
      <c r="G60" s="419"/>
      <c r="H60" s="419"/>
      <c r="I60" s="419">
        <f>SUM(I62:I79)</f>
        <v>48056.600000000006</v>
      </c>
      <c r="J60" s="419"/>
      <c r="K60" s="361"/>
      <c r="L60" s="414"/>
      <c r="M60" s="414"/>
      <c r="N60" s="320"/>
      <c r="O60" s="110"/>
      <c r="P60" s="110"/>
      <c r="Q60" s="321"/>
      <c r="R60" s="110"/>
      <c r="S60" s="110"/>
      <c r="T60" s="321"/>
      <c r="U60" s="110"/>
      <c r="V60" s="110"/>
      <c r="W60" s="110"/>
      <c r="X60" s="110"/>
      <c r="Y60" s="231"/>
    </row>
    <row r="61" spans="1:25" ht="60" hidden="1" x14ac:dyDescent="0.25">
      <c r="A61" s="523"/>
      <c r="B61" s="558"/>
      <c r="C61" s="281" t="s">
        <v>712</v>
      </c>
      <c r="D61" s="466">
        <v>2022</v>
      </c>
      <c r="E61" s="466" t="s">
        <v>670</v>
      </c>
      <c r="F61" s="283">
        <f t="shared" ref="F61:F96" si="3">SUM(G61:K61)</f>
        <v>0</v>
      </c>
      <c r="G61" s="283"/>
      <c r="H61" s="283"/>
      <c r="I61" s="283"/>
      <c r="J61" s="283"/>
      <c r="K61" s="283"/>
      <c r="L61" s="466" t="s">
        <v>693</v>
      </c>
      <c r="M61" s="466">
        <v>10000</v>
      </c>
    </row>
    <row r="62" spans="1:25" ht="60" x14ac:dyDescent="0.25">
      <c r="A62" s="523"/>
      <c r="B62" s="558"/>
      <c r="C62" s="281" t="s">
        <v>713</v>
      </c>
      <c r="D62" s="466">
        <v>2022</v>
      </c>
      <c r="E62" s="466" t="s">
        <v>670</v>
      </c>
      <c r="F62" s="283">
        <f t="shared" si="3"/>
        <v>3000</v>
      </c>
      <c r="G62" s="283"/>
      <c r="H62" s="283"/>
      <c r="I62" s="283">
        <v>3000</v>
      </c>
      <c r="J62" s="283"/>
      <c r="K62" s="283"/>
      <c r="L62" s="466" t="s">
        <v>714</v>
      </c>
      <c r="M62" s="466">
        <v>400000</v>
      </c>
    </row>
    <row r="63" spans="1:25" ht="60" hidden="1" x14ac:dyDescent="0.25">
      <c r="A63" s="523"/>
      <c r="B63" s="558"/>
      <c r="C63" s="281" t="s">
        <v>715</v>
      </c>
      <c r="D63" s="466">
        <v>2022</v>
      </c>
      <c r="E63" s="466" t="s">
        <v>670</v>
      </c>
      <c r="F63" s="283">
        <f t="shared" si="3"/>
        <v>0</v>
      </c>
      <c r="G63" s="283"/>
      <c r="H63" s="283"/>
      <c r="I63" s="283"/>
      <c r="J63" s="283"/>
      <c r="K63" s="283"/>
      <c r="L63" s="466" t="str">
        <f>L61</f>
        <v>майданчиків</v>
      </c>
      <c r="M63" s="466">
        <v>925</v>
      </c>
    </row>
    <row r="64" spans="1:25" ht="60" hidden="1" x14ac:dyDescent="0.25">
      <c r="A64" s="523"/>
      <c r="B64" s="558"/>
      <c r="C64" s="281" t="s">
        <v>716</v>
      </c>
      <c r="D64" s="466">
        <v>2022</v>
      </c>
      <c r="E64" s="466" t="s">
        <v>670</v>
      </c>
      <c r="F64" s="283">
        <f t="shared" si="3"/>
        <v>0</v>
      </c>
      <c r="G64" s="283"/>
      <c r="H64" s="283"/>
      <c r="I64" s="283"/>
      <c r="J64" s="283"/>
      <c r="K64" s="283"/>
      <c r="L64" s="466" t="str">
        <f>L67</f>
        <v>одинииць</v>
      </c>
      <c r="M64" s="466">
        <v>18</v>
      </c>
    </row>
    <row r="65" spans="1:13" ht="60" hidden="1" x14ac:dyDescent="0.25">
      <c r="A65" s="523"/>
      <c r="B65" s="558"/>
      <c r="C65" s="281" t="s">
        <v>717</v>
      </c>
      <c r="D65" s="466">
        <v>2022</v>
      </c>
      <c r="E65" s="466" t="s">
        <v>670</v>
      </c>
      <c r="F65" s="283">
        <f t="shared" si="3"/>
        <v>0</v>
      </c>
      <c r="G65" s="283"/>
      <c r="H65" s="283"/>
      <c r="I65" s="283"/>
      <c r="J65" s="283"/>
      <c r="K65" s="283"/>
      <c r="L65" s="466" t="s">
        <v>718</v>
      </c>
      <c r="M65" s="466">
        <v>861.75699999999995</v>
      </c>
    </row>
    <row r="66" spans="1:13" ht="60" hidden="1" x14ac:dyDescent="0.25">
      <c r="A66" s="695"/>
      <c r="B66" s="558"/>
      <c r="C66" s="281" t="s">
        <v>719</v>
      </c>
      <c r="D66" s="466">
        <v>2022</v>
      </c>
      <c r="E66" s="466" t="s">
        <v>670</v>
      </c>
      <c r="F66" s="283">
        <f t="shared" si="3"/>
        <v>0</v>
      </c>
      <c r="G66" s="283"/>
      <c r="H66" s="283"/>
      <c r="I66" s="283"/>
      <c r="J66" s="283"/>
      <c r="K66" s="283"/>
      <c r="L66" s="466" t="s">
        <v>654</v>
      </c>
      <c r="M66" s="466">
        <v>64880</v>
      </c>
    </row>
    <row r="67" spans="1:13" ht="60" hidden="1" x14ac:dyDescent="0.25">
      <c r="A67" s="695"/>
      <c r="B67" s="558"/>
      <c r="C67" s="281" t="s">
        <v>720</v>
      </c>
      <c r="D67" s="466">
        <v>2022</v>
      </c>
      <c r="E67" s="466" t="s">
        <v>670</v>
      </c>
      <c r="F67" s="283">
        <f t="shared" si="3"/>
        <v>0</v>
      </c>
      <c r="G67" s="283"/>
      <c r="H67" s="283"/>
      <c r="I67" s="283"/>
      <c r="J67" s="283"/>
      <c r="K67" s="283"/>
      <c r="L67" s="466" t="s">
        <v>721</v>
      </c>
      <c r="M67" s="466">
        <v>2300</v>
      </c>
    </row>
    <row r="68" spans="1:13" ht="60" hidden="1" x14ac:dyDescent="0.25">
      <c r="A68" s="695"/>
      <c r="B68" s="558"/>
      <c r="C68" s="281" t="s">
        <v>722</v>
      </c>
      <c r="D68" s="466">
        <v>2022</v>
      </c>
      <c r="E68" s="466" t="s">
        <v>670</v>
      </c>
      <c r="F68" s="283">
        <f t="shared" si="3"/>
        <v>0</v>
      </c>
      <c r="G68" s="283"/>
      <c r="H68" s="283"/>
      <c r="I68" s="283"/>
      <c r="J68" s="283"/>
      <c r="K68" s="283"/>
      <c r="L68" s="466" t="s">
        <v>684</v>
      </c>
      <c r="M68" s="466">
        <v>2400</v>
      </c>
    </row>
    <row r="69" spans="1:13" ht="60" x14ac:dyDescent="0.25">
      <c r="A69" s="523"/>
      <c r="B69" s="565"/>
      <c r="C69" s="423" t="s">
        <v>907</v>
      </c>
      <c r="D69" s="521">
        <v>2022</v>
      </c>
      <c r="E69" s="521" t="s">
        <v>670</v>
      </c>
      <c r="F69" s="283">
        <f t="shared" si="3"/>
        <v>23996.11</v>
      </c>
      <c r="G69" s="283"/>
      <c r="H69" s="283"/>
      <c r="I69" s="283">
        <f>19668.24+4327.87</f>
        <v>23996.11</v>
      </c>
      <c r="J69" s="283"/>
      <c r="K69" s="283"/>
      <c r="L69" s="521" t="s">
        <v>965</v>
      </c>
      <c r="M69" s="521">
        <v>283</v>
      </c>
    </row>
    <row r="70" spans="1:13" ht="105" x14ac:dyDescent="0.25">
      <c r="A70" s="523"/>
      <c r="B70" s="565"/>
      <c r="C70" s="423" t="s">
        <v>908</v>
      </c>
      <c r="D70" s="521">
        <v>2022</v>
      </c>
      <c r="E70" s="521" t="s">
        <v>909</v>
      </c>
      <c r="F70" s="283">
        <f t="shared" si="3"/>
        <v>9130.741</v>
      </c>
      <c r="G70" s="283"/>
      <c r="H70" s="283"/>
      <c r="I70" s="283">
        <f>50+9080.741</f>
        <v>9130.741</v>
      </c>
      <c r="J70" s="283"/>
      <c r="K70" s="283"/>
      <c r="L70" s="521" t="s">
        <v>966</v>
      </c>
      <c r="M70" s="556">
        <v>1400000</v>
      </c>
    </row>
    <row r="71" spans="1:13" ht="60" x14ac:dyDescent="0.25">
      <c r="A71" s="523"/>
      <c r="B71" s="565"/>
      <c r="C71" s="423" t="s">
        <v>910</v>
      </c>
      <c r="D71" s="521">
        <v>2022</v>
      </c>
      <c r="E71" s="521" t="s">
        <v>670</v>
      </c>
      <c r="F71" s="283">
        <f t="shared" si="3"/>
        <v>956.23299999999995</v>
      </c>
      <c r="G71" s="283"/>
      <c r="H71" s="283"/>
      <c r="I71" s="283">
        <v>956.23299999999995</v>
      </c>
      <c r="J71" s="283"/>
      <c r="K71" s="283"/>
      <c r="L71" s="521" t="s">
        <v>967</v>
      </c>
      <c r="M71" s="521">
        <v>180</v>
      </c>
    </row>
    <row r="72" spans="1:13" ht="60" x14ac:dyDescent="0.25">
      <c r="A72" s="523"/>
      <c r="B72" s="565"/>
      <c r="C72" s="423" t="s">
        <v>911</v>
      </c>
      <c r="D72" s="521">
        <v>2022</v>
      </c>
      <c r="E72" s="521" t="s">
        <v>670</v>
      </c>
      <c r="F72" s="283">
        <f t="shared" si="3"/>
        <v>198</v>
      </c>
      <c r="G72" s="283"/>
      <c r="H72" s="283"/>
      <c r="I72" s="283">
        <v>198</v>
      </c>
      <c r="J72" s="283"/>
      <c r="K72" s="283"/>
      <c r="L72" s="521" t="s">
        <v>968</v>
      </c>
      <c r="M72" s="521">
        <v>90</v>
      </c>
    </row>
    <row r="73" spans="1:13" ht="60" x14ac:dyDescent="0.25">
      <c r="A73" s="523"/>
      <c r="B73" s="565"/>
      <c r="C73" s="423" t="s">
        <v>912</v>
      </c>
      <c r="D73" s="521">
        <v>2022</v>
      </c>
      <c r="E73" s="521" t="s">
        <v>670</v>
      </c>
      <c r="F73" s="283">
        <f t="shared" si="3"/>
        <v>31.5</v>
      </c>
      <c r="G73" s="283"/>
      <c r="H73" s="283"/>
      <c r="I73" s="283">
        <v>31.5</v>
      </c>
      <c r="J73" s="283"/>
      <c r="K73" s="283"/>
      <c r="L73" s="521" t="s">
        <v>654</v>
      </c>
      <c r="M73" s="521">
        <v>1</v>
      </c>
    </row>
    <row r="74" spans="1:13" ht="60" x14ac:dyDescent="0.25">
      <c r="A74" s="523"/>
      <c r="B74" s="565"/>
      <c r="C74" s="423" t="s">
        <v>913</v>
      </c>
      <c r="D74" s="521">
        <v>2022</v>
      </c>
      <c r="E74" s="521" t="s">
        <v>670</v>
      </c>
      <c r="F74" s="283">
        <f t="shared" si="3"/>
        <v>874.01599999999996</v>
      </c>
      <c r="G74" s="283"/>
      <c r="H74" s="283"/>
      <c r="I74" s="283">
        <v>874.01599999999996</v>
      </c>
      <c r="J74" s="283"/>
      <c r="K74" s="283"/>
      <c r="L74" s="521" t="s">
        <v>654</v>
      </c>
      <c r="M74" s="521">
        <v>34</v>
      </c>
    </row>
    <row r="75" spans="1:13" ht="45" x14ac:dyDescent="0.25">
      <c r="A75" s="525"/>
      <c r="B75" s="565"/>
      <c r="C75" s="423" t="s">
        <v>914</v>
      </c>
      <c r="D75" s="521">
        <v>2022</v>
      </c>
      <c r="E75" s="521" t="s">
        <v>657</v>
      </c>
      <c r="F75" s="283">
        <f t="shared" si="3"/>
        <v>8000</v>
      </c>
      <c r="G75" s="283"/>
      <c r="H75" s="283"/>
      <c r="I75" s="283">
        <v>8000</v>
      </c>
      <c r="J75" s="283"/>
      <c r="K75" s="283"/>
      <c r="L75" s="521" t="s">
        <v>955</v>
      </c>
      <c r="M75" s="521">
        <v>6700</v>
      </c>
    </row>
    <row r="76" spans="1:13" ht="45" x14ac:dyDescent="0.25">
      <c r="A76" s="522"/>
      <c r="B76" s="565"/>
      <c r="C76" s="423" t="s">
        <v>915</v>
      </c>
      <c r="D76" s="521">
        <v>2022</v>
      </c>
      <c r="E76" s="521" t="s">
        <v>657</v>
      </c>
      <c r="F76" s="283">
        <f t="shared" si="3"/>
        <v>500</v>
      </c>
      <c r="G76" s="283"/>
      <c r="H76" s="283"/>
      <c r="I76" s="283">
        <v>500</v>
      </c>
      <c r="J76" s="283"/>
      <c r="K76" s="283"/>
      <c r="L76" s="521" t="s">
        <v>969</v>
      </c>
      <c r="M76" s="521">
        <v>3</v>
      </c>
    </row>
    <row r="77" spans="1:13" ht="45" x14ac:dyDescent="0.25">
      <c r="A77" s="523"/>
      <c r="B77" s="565"/>
      <c r="C77" s="423" t="s">
        <v>916</v>
      </c>
      <c r="D77" s="521">
        <v>2022</v>
      </c>
      <c r="E77" s="521" t="s">
        <v>657</v>
      </c>
      <c r="F77" s="283">
        <f t="shared" si="3"/>
        <v>500</v>
      </c>
      <c r="G77" s="283"/>
      <c r="H77" s="283"/>
      <c r="I77" s="283">
        <v>500</v>
      </c>
      <c r="J77" s="283"/>
      <c r="K77" s="283"/>
      <c r="L77" s="521" t="s">
        <v>654</v>
      </c>
      <c r="M77" s="521">
        <v>1</v>
      </c>
    </row>
    <row r="78" spans="1:13" ht="60" x14ac:dyDescent="0.25">
      <c r="A78" s="523"/>
      <c r="B78" s="565"/>
      <c r="C78" s="425" t="s">
        <v>917</v>
      </c>
      <c r="D78" s="521">
        <v>2022</v>
      </c>
      <c r="E78" s="521" t="s">
        <v>657</v>
      </c>
      <c r="F78" s="283">
        <f t="shared" si="3"/>
        <v>370</v>
      </c>
      <c r="G78" s="283"/>
      <c r="H78" s="283"/>
      <c r="I78" s="283">
        <v>370</v>
      </c>
      <c r="J78" s="283"/>
      <c r="K78" s="283"/>
      <c r="L78" s="521" t="s">
        <v>970</v>
      </c>
      <c r="M78" s="521">
        <v>1</v>
      </c>
    </row>
    <row r="79" spans="1:13" ht="60" x14ac:dyDescent="0.25">
      <c r="A79" s="525"/>
      <c r="B79" s="565"/>
      <c r="C79" s="425" t="s">
        <v>918</v>
      </c>
      <c r="D79" s="521">
        <v>2022</v>
      </c>
      <c r="E79" s="521" t="s">
        <v>657</v>
      </c>
      <c r="F79" s="283">
        <f t="shared" si="3"/>
        <v>500</v>
      </c>
      <c r="G79" s="283"/>
      <c r="H79" s="283"/>
      <c r="I79" s="283">
        <v>500</v>
      </c>
      <c r="J79" s="283"/>
      <c r="K79" s="283"/>
      <c r="L79" s="521" t="s">
        <v>971</v>
      </c>
      <c r="M79" s="521">
        <v>1</v>
      </c>
    </row>
    <row r="80" spans="1:13" ht="61.5" customHeight="1" x14ac:dyDescent="0.25">
      <c r="A80" s="694" t="s">
        <v>723</v>
      </c>
      <c r="B80" s="557">
        <v>5</v>
      </c>
      <c r="C80" s="279" t="s">
        <v>724</v>
      </c>
      <c r="D80" s="287">
        <v>2022</v>
      </c>
      <c r="E80" s="307" t="s">
        <v>725</v>
      </c>
      <c r="F80" s="309">
        <f>SUM(G80:K80)</f>
        <v>49797.702000000005</v>
      </c>
      <c r="G80" s="309"/>
      <c r="H80" s="309"/>
      <c r="I80" s="309">
        <f>SUM(I86:I95)</f>
        <v>49797.702000000005</v>
      </c>
      <c r="J80" s="309"/>
      <c r="K80" s="309"/>
      <c r="L80" s="307"/>
      <c r="M80" s="307"/>
    </row>
    <row r="81" spans="1:14" ht="78.75" hidden="1" customHeight="1" x14ac:dyDescent="0.25">
      <c r="A81" s="695"/>
      <c r="B81" s="566"/>
      <c r="C81" s="390" t="s">
        <v>726</v>
      </c>
      <c r="D81" s="531">
        <v>2022</v>
      </c>
      <c r="E81" s="529" t="s">
        <v>725</v>
      </c>
      <c r="F81" s="530">
        <f>SUM(G81:K81)</f>
        <v>0</v>
      </c>
      <c r="G81" s="530"/>
      <c r="H81" s="530"/>
      <c r="I81" s="530"/>
      <c r="J81" s="530"/>
      <c r="K81" s="530"/>
      <c r="L81" s="529" t="s">
        <v>654</v>
      </c>
      <c r="M81" s="529">
        <v>1</v>
      </c>
    </row>
    <row r="82" spans="1:14" ht="52.5" hidden="1" customHeight="1" x14ac:dyDescent="0.25">
      <c r="A82" s="695"/>
      <c r="B82" s="566"/>
      <c r="C82" s="390" t="s">
        <v>727</v>
      </c>
      <c r="D82" s="531">
        <v>2022</v>
      </c>
      <c r="E82" s="529" t="s">
        <v>725</v>
      </c>
      <c r="F82" s="530">
        <f>SUM(G82:K82)</f>
        <v>0</v>
      </c>
      <c r="G82" s="530"/>
      <c r="H82" s="530"/>
      <c r="I82" s="530"/>
      <c r="J82" s="530"/>
      <c r="K82" s="530"/>
      <c r="L82" s="529" t="s">
        <v>654</v>
      </c>
      <c r="M82" s="529">
        <v>13</v>
      </c>
    </row>
    <row r="83" spans="1:14" ht="81.75" hidden="1" customHeight="1" x14ac:dyDescent="0.25">
      <c r="A83" s="695"/>
      <c r="B83" s="566"/>
      <c r="C83" s="390" t="s">
        <v>728</v>
      </c>
      <c r="D83" s="531">
        <v>2022</v>
      </c>
      <c r="E83" s="529" t="s">
        <v>725</v>
      </c>
      <c r="F83" s="530">
        <f t="shared" si="3"/>
        <v>0</v>
      </c>
      <c r="G83" s="530"/>
      <c r="H83" s="530"/>
      <c r="I83" s="530"/>
      <c r="J83" s="530"/>
      <c r="K83" s="530"/>
      <c r="L83" s="529" t="s">
        <v>654</v>
      </c>
      <c r="M83" s="529">
        <v>302</v>
      </c>
    </row>
    <row r="84" spans="1:14" ht="108.75" hidden="1" customHeight="1" x14ac:dyDescent="0.25">
      <c r="A84" s="695"/>
      <c r="B84" s="566"/>
      <c r="C84" s="390" t="s">
        <v>729</v>
      </c>
      <c r="D84" s="531">
        <v>2022</v>
      </c>
      <c r="E84" s="529" t="s">
        <v>725</v>
      </c>
      <c r="F84" s="530">
        <f t="shared" si="3"/>
        <v>0</v>
      </c>
      <c r="G84" s="530"/>
      <c r="H84" s="530"/>
      <c r="I84" s="530"/>
      <c r="J84" s="530"/>
      <c r="K84" s="530"/>
      <c r="L84" s="529" t="s">
        <v>654</v>
      </c>
      <c r="M84" s="529">
        <v>1</v>
      </c>
    </row>
    <row r="85" spans="1:14" ht="118.5" hidden="1" customHeight="1" x14ac:dyDescent="0.25">
      <c r="A85" s="695"/>
      <c r="B85" s="535"/>
      <c r="C85" s="532" t="s">
        <v>730</v>
      </c>
      <c r="D85" s="533">
        <v>2022</v>
      </c>
      <c r="E85" s="533" t="s">
        <v>725</v>
      </c>
      <c r="F85" s="530">
        <f t="shared" si="3"/>
        <v>0</v>
      </c>
      <c r="G85" s="534"/>
      <c r="H85" s="534"/>
      <c r="I85" s="534"/>
      <c r="J85" s="534"/>
      <c r="K85" s="534"/>
      <c r="L85" s="533" t="s">
        <v>654</v>
      </c>
      <c r="M85" s="533">
        <v>1</v>
      </c>
    </row>
    <row r="86" spans="1:14" ht="63.75" customHeight="1" x14ac:dyDescent="0.25">
      <c r="A86" s="695"/>
      <c r="B86" s="422"/>
      <c r="C86" s="415" t="s">
        <v>919</v>
      </c>
      <c r="D86" s="521">
        <v>2022</v>
      </c>
      <c r="E86" s="317" t="s">
        <v>920</v>
      </c>
      <c r="F86" s="283">
        <f t="shared" si="3"/>
        <v>20000</v>
      </c>
      <c r="G86" s="283"/>
      <c r="H86" s="283"/>
      <c r="I86" s="283">
        <v>20000</v>
      </c>
      <c r="J86" s="323"/>
      <c r="K86" s="323"/>
      <c r="L86" s="324" t="s">
        <v>955</v>
      </c>
      <c r="M86" s="324">
        <v>1815000</v>
      </c>
    </row>
    <row r="87" spans="1:14" ht="90.75" customHeight="1" x14ac:dyDescent="0.25">
      <c r="A87" s="295"/>
      <c r="B87" s="422"/>
      <c r="C87" s="415" t="s">
        <v>921</v>
      </c>
      <c r="D87" s="521">
        <v>2022</v>
      </c>
      <c r="E87" s="317" t="s">
        <v>920</v>
      </c>
      <c r="F87" s="283">
        <f t="shared" si="3"/>
        <v>6047.7020000000002</v>
      </c>
      <c r="G87" s="283"/>
      <c r="H87" s="283"/>
      <c r="I87" s="283">
        <v>6047.7020000000002</v>
      </c>
      <c r="J87" s="323"/>
      <c r="K87" s="323"/>
      <c r="L87" s="324" t="s">
        <v>972</v>
      </c>
      <c r="M87" s="324">
        <v>5000</v>
      </c>
    </row>
    <row r="88" spans="1:14" ht="90" customHeight="1" x14ac:dyDescent="0.25">
      <c r="A88" s="295"/>
      <c r="B88" s="422"/>
      <c r="C88" s="415" t="s">
        <v>922</v>
      </c>
      <c r="D88" s="521">
        <v>2022</v>
      </c>
      <c r="E88" s="317" t="s">
        <v>920</v>
      </c>
      <c r="F88" s="283">
        <f t="shared" si="3"/>
        <v>1500</v>
      </c>
      <c r="G88" s="283"/>
      <c r="H88" s="283"/>
      <c r="I88" s="283">
        <v>1500</v>
      </c>
      <c r="J88" s="323"/>
      <c r="K88" s="323"/>
      <c r="L88" s="324" t="s">
        <v>684</v>
      </c>
      <c r="M88" s="324">
        <v>48</v>
      </c>
    </row>
    <row r="89" spans="1:14" ht="96" customHeight="1" x14ac:dyDescent="0.25">
      <c r="A89" s="295"/>
      <c r="B89" s="422"/>
      <c r="C89" s="415" t="s">
        <v>923</v>
      </c>
      <c r="D89" s="521">
        <v>2022</v>
      </c>
      <c r="E89" s="317" t="s">
        <v>920</v>
      </c>
      <c r="F89" s="283">
        <f t="shared" si="3"/>
        <v>850</v>
      </c>
      <c r="G89" s="283"/>
      <c r="H89" s="283"/>
      <c r="I89" s="283">
        <v>850</v>
      </c>
      <c r="J89" s="323"/>
      <c r="K89" s="323"/>
      <c r="L89" s="324" t="s">
        <v>684</v>
      </c>
      <c r="M89" s="324">
        <v>170</v>
      </c>
    </row>
    <row r="90" spans="1:14" ht="72.75" customHeight="1" x14ac:dyDescent="0.25">
      <c r="A90" s="295"/>
      <c r="B90" s="422"/>
      <c r="C90" s="423" t="s">
        <v>924</v>
      </c>
      <c r="D90" s="521">
        <v>2022</v>
      </c>
      <c r="E90" s="317" t="s">
        <v>920</v>
      </c>
      <c r="F90" s="283">
        <f t="shared" si="3"/>
        <v>2400</v>
      </c>
      <c r="G90" s="283"/>
      <c r="H90" s="283"/>
      <c r="I90" s="283">
        <v>2400</v>
      </c>
      <c r="J90" s="323"/>
      <c r="K90" s="323"/>
      <c r="L90" s="324" t="s">
        <v>654</v>
      </c>
      <c r="M90" s="324">
        <v>10</v>
      </c>
    </row>
    <row r="91" spans="1:14" ht="96.75" customHeight="1" x14ac:dyDescent="0.25">
      <c r="A91" s="302"/>
      <c r="B91" s="558"/>
      <c r="C91" s="415" t="s">
        <v>925</v>
      </c>
      <c r="D91" s="521">
        <v>2022</v>
      </c>
      <c r="E91" s="317" t="s">
        <v>920</v>
      </c>
      <c r="F91" s="283">
        <f t="shared" si="3"/>
        <v>1500</v>
      </c>
      <c r="G91" s="283"/>
      <c r="H91" s="283"/>
      <c r="I91" s="283">
        <v>1500</v>
      </c>
      <c r="J91" s="283"/>
      <c r="K91" s="283"/>
      <c r="L91" s="521" t="s">
        <v>973</v>
      </c>
      <c r="M91" s="521">
        <v>1</v>
      </c>
    </row>
    <row r="92" spans="1:14" ht="90" customHeight="1" x14ac:dyDescent="0.25">
      <c r="A92" s="421"/>
      <c r="B92" s="422"/>
      <c r="C92" s="415" t="s">
        <v>926</v>
      </c>
      <c r="D92" s="521">
        <v>2022</v>
      </c>
      <c r="E92" s="317" t="s">
        <v>920</v>
      </c>
      <c r="F92" s="283">
        <f t="shared" si="3"/>
        <v>1800</v>
      </c>
      <c r="G92" s="283"/>
      <c r="H92" s="283"/>
      <c r="I92" s="283">
        <v>1800</v>
      </c>
      <c r="J92" s="323"/>
      <c r="K92" s="323"/>
      <c r="L92" s="324" t="s">
        <v>974</v>
      </c>
      <c r="M92" s="324">
        <v>1</v>
      </c>
    </row>
    <row r="93" spans="1:14" ht="118.5" customHeight="1" x14ac:dyDescent="0.25">
      <c r="A93" s="295"/>
      <c r="B93" s="422"/>
      <c r="C93" s="415" t="s">
        <v>927</v>
      </c>
      <c r="D93" s="521">
        <v>2022</v>
      </c>
      <c r="E93" s="317" t="s">
        <v>920</v>
      </c>
      <c r="F93" s="283">
        <f t="shared" si="3"/>
        <v>200</v>
      </c>
      <c r="G93" s="283"/>
      <c r="H93" s="283"/>
      <c r="I93" s="283">
        <v>200</v>
      </c>
      <c r="J93" s="323"/>
      <c r="K93" s="323"/>
      <c r="L93" s="324" t="s">
        <v>954</v>
      </c>
      <c r="M93" s="324">
        <v>1</v>
      </c>
    </row>
    <row r="94" spans="1:14" ht="87" customHeight="1" x14ac:dyDescent="0.25">
      <c r="A94" s="295"/>
      <c r="B94" s="422"/>
      <c r="C94" s="415" t="s">
        <v>928</v>
      </c>
      <c r="D94" s="521">
        <v>2022</v>
      </c>
      <c r="E94" s="317" t="s">
        <v>920</v>
      </c>
      <c r="F94" s="283">
        <f t="shared" si="3"/>
        <v>4500</v>
      </c>
      <c r="G94" s="283"/>
      <c r="H94" s="283"/>
      <c r="I94" s="283">
        <v>4500</v>
      </c>
      <c r="J94" s="323"/>
      <c r="K94" s="323"/>
      <c r="L94" s="324" t="s">
        <v>974</v>
      </c>
      <c r="M94" s="324">
        <v>4</v>
      </c>
    </row>
    <row r="95" spans="1:14" ht="72.75" customHeight="1" x14ac:dyDescent="0.25">
      <c r="A95" s="295"/>
      <c r="B95" s="422"/>
      <c r="C95" s="567" t="s">
        <v>929</v>
      </c>
      <c r="D95" s="324">
        <v>2022</v>
      </c>
      <c r="E95" s="418" t="s">
        <v>920</v>
      </c>
      <c r="F95" s="323">
        <f t="shared" si="3"/>
        <v>11000</v>
      </c>
      <c r="G95" s="323"/>
      <c r="H95" s="323"/>
      <c r="I95" s="323">
        <v>11000</v>
      </c>
      <c r="J95" s="323"/>
      <c r="K95" s="323"/>
      <c r="L95" s="324" t="s">
        <v>974</v>
      </c>
      <c r="M95" s="324">
        <v>1</v>
      </c>
    </row>
    <row r="96" spans="1:14" s="516" customFormat="1" x14ac:dyDescent="0.25">
      <c r="A96" s="568"/>
      <c r="B96" s="306">
        <v>74</v>
      </c>
      <c r="C96" s="279" t="s">
        <v>7</v>
      </c>
      <c r="D96" s="306"/>
      <c r="E96" s="517"/>
      <c r="F96" s="309">
        <f t="shared" si="3"/>
        <v>161568.272</v>
      </c>
      <c r="G96" s="309"/>
      <c r="H96" s="309"/>
      <c r="I96" s="309">
        <f>I9+I21+I32+I35+I80</f>
        <v>161568.272</v>
      </c>
      <c r="J96" s="309"/>
      <c r="K96" s="309"/>
      <c r="L96" s="518"/>
      <c r="M96" s="521"/>
      <c r="N96" s="515"/>
    </row>
    <row r="97" spans="1:12" x14ac:dyDescent="0.25">
      <c r="A97" s="325"/>
      <c r="B97" s="326"/>
      <c r="E97" s="231"/>
      <c r="F97" s="321"/>
      <c r="G97" s="110"/>
      <c r="H97" s="110"/>
      <c r="I97" s="321"/>
      <c r="J97" s="110"/>
      <c r="K97" s="110"/>
      <c r="L97" s="110"/>
    </row>
  </sheetData>
  <mergeCells count="22">
    <mergeCell ref="A80:A86"/>
    <mergeCell ref="A7:M7"/>
    <mergeCell ref="A8:M8"/>
    <mergeCell ref="A9:A10"/>
    <mergeCell ref="A21:A23"/>
    <mergeCell ref="A66:A68"/>
    <mergeCell ref="L4:L5"/>
    <mergeCell ref="M4:M5"/>
    <mergeCell ref="A1:M1"/>
    <mergeCell ref="A2:A5"/>
    <mergeCell ref="B2:B5"/>
    <mergeCell ref="C2:C5"/>
    <mergeCell ref="D2:D5"/>
    <mergeCell ref="E2:E5"/>
    <mergeCell ref="F2:K2"/>
    <mergeCell ref="L2:M3"/>
    <mergeCell ref="F3:F5"/>
    <mergeCell ref="G3:K3"/>
    <mergeCell ref="G4:G5"/>
    <mergeCell ref="H4:I4"/>
    <mergeCell ref="J4:J5"/>
    <mergeCell ref="K4:K5"/>
  </mergeCells>
  <printOptions horizontalCentered="1"/>
  <pageMargins left="0.11811023622047245" right="0" top="0.39370078740157483" bottom="0.23622047244094491" header="0" footer="0"/>
  <pageSetup paperSize="9" scale="70" firstPageNumber="25" orientation="landscape" r:id="rId1"/>
  <headerFooter differentFirst="1">
    <oddFooter>&amp;C&amp;"Times New Roman,обычный"&amp;12&amp;P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46"/>
  <sheetViews>
    <sheetView view="pageBreakPreview" zoomScale="90" zoomScaleNormal="90" zoomScaleSheetLayoutView="90" zoomScalePageLayoutView="80" workbookViewId="0">
      <pane xSplit="3" ySplit="6" topLeftCell="D19" activePane="bottomRight" state="frozen"/>
      <selection pane="topRight" activeCell="D1" sqref="D1"/>
      <selection pane="bottomLeft" activeCell="A9" sqref="A9"/>
      <selection pane="bottomRight" activeCell="A19" sqref="A19:A20"/>
    </sheetView>
  </sheetViews>
  <sheetFormatPr defaultColWidth="9.140625" defaultRowHeight="15" x14ac:dyDescent="0.25"/>
  <cols>
    <col min="1" max="1" width="17.140625" style="1" customWidth="1"/>
    <col min="2" max="2" width="7.140625" style="6" customWidth="1"/>
    <col min="3" max="3" width="46" style="131" customWidth="1"/>
    <col min="4" max="4" width="10.42578125" style="6" customWidth="1"/>
    <col min="5" max="5" width="17.85546875" style="6" customWidth="1"/>
    <col min="6" max="6" width="13.42578125" style="16" customWidth="1"/>
    <col min="7" max="7" width="11.7109375" style="16" customWidth="1"/>
    <col min="8" max="8" width="12.7109375" style="16" customWidth="1"/>
    <col min="9" max="9" width="18.140625" style="16" customWidth="1"/>
    <col min="10" max="10" width="13.85546875" style="16" customWidth="1"/>
    <col min="11" max="11" width="10.5703125" style="16" customWidth="1"/>
    <col min="12" max="12" width="15.28515625" style="328" customWidth="1"/>
    <col min="13" max="13" width="12.42578125" style="328" customWidth="1"/>
    <col min="14" max="14" width="29.42578125" style="1" customWidth="1"/>
    <col min="15" max="15" width="14" style="2" bestFit="1" customWidth="1"/>
    <col min="16" max="16" width="9.140625" style="2"/>
    <col min="17" max="18" width="10.140625" style="2" bestFit="1" customWidth="1"/>
    <col min="19" max="19" width="9.140625" style="2"/>
    <col min="20" max="20" width="10.140625" style="2" bestFit="1" customWidth="1"/>
    <col min="21" max="16384" width="9.140625" style="2"/>
  </cols>
  <sheetData>
    <row r="1" spans="1:17" ht="15" customHeight="1" x14ac:dyDescent="0.25">
      <c r="I1" s="594"/>
      <c r="J1" s="594"/>
      <c r="K1" s="594"/>
    </row>
    <row r="2" spans="1:17" x14ac:dyDescent="0.25">
      <c r="A2" s="590"/>
      <c r="B2" s="590"/>
      <c r="C2" s="706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14"/>
      <c r="O2" s="17"/>
      <c r="P2" s="17"/>
      <c r="Q2" s="17"/>
    </row>
    <row r="3" spans="1:17" ht="15" customHeight="1" x14ac:dyDescent="0.25">
      <c r="A3" s="579" t="s">
        <v>0</v>
      </c>
      <c r="B3" s="579" t="s">
        <v>1</v>
      </c>
      <c r="C3" s="579" t="s">
        <v>2</v>
      </c>
      <c r="D3" s="579" t="s">
        <v>3</v>
      </c>
      <c r="E3" s="579" t="s">
        <v>4</v>
      </c>
      <c r="F3" s="580" t="s">
        <v>5</v>
      </c>
      <c r="G3" s="580"/>
      <c r="H3" s="580"/>
      <c r="I3" s="580"/>
      <c r="J3" s="580"/>
      <c r="K3" s="580"/>
      <c r="L3" s="579" t="s">
        <v>6</v>
      </c>
      <c r="M3" s="579"/>
    </row>
    <row r="4" spans="1:17" x14ac:dyDescent="0.25">
      <c r="A4" s="579"/>
      <c r="B4" s="579"/>
      <c r="C4" s="579"/>
      <c r="D4" s="579"/>
      <c r="E4" s="579"/>
      <c r="F4" s="580" t="s">
        <v>7</v>
      </c>
      <c r="G4" s="580" t="s">
        <v>8</v>
      </c>
      <c r="H4" s="580"/>
      <c r="I4" s="580"/>
      <c r="J4" s="580"/>
      <c r="K4" s="580"/>
      <c r="L4" s="579"/>
      <c r="M4" s="579"/>
    </row>
    <row r="5" spans="1:17" x14ac:dyDescent="0.25">
      <c r="A5" s="579"/>
      <c r="B5" s="579"/>
      <c r="C5" s="579"/>
      <c r="D5" s="579"/>
      <c r="E5" s="579"/>
      <c r="F5" s="580"/>
      <c r="G5" s="580" t="s">
        <v>9</v>
      </c>
      <c r="H5" s="580" t="s">
        <v>10</v>
      </c>
      <c r="I5" s="580"/>
      <c r="J5" s="580" t="s">
        <v>11</v>
      </c>
      <c r="K5" s="580" t="s">
        <v>12</v>
      </c>
      <c r="L5" s="579" t="s">
        <v>13</v>
      </c>
      <c r="M5" s="579" t="s">
        <v>14</v>
      </c>
    </row>
    <row r="6" spans="1:17" ht="55.15" customHeight="1" x14ac:dyDescent="0.25">
      <c r="A6" s="579"/>
      <c r="B6" s="579"/>
      <c r="C6" s="579"/>
      <c r="D6" s="579"/>
      <c r="E6" s="579"/>
      <c r="F6" s="580"/>
      <c r="G6" s="580"/>
      <c r="H6" s="3" t="s">
        <v>15</v>
      </c>
      <c r="I6" s="3" t="s">
        <v>16</v>
      </c>
      <c r="J6" s="580"/>
      <c r="K6" s="580"/>
      <c r="L6" s="579"/>
      <c r="M6" s="579"/>
    </row>
    <row r="7" spans="1:17" s="6" customFormat="1" x14ac:dyDescent="0.25">
      <c r="A7" s="4">
        <v>1</v>
      </c>
      <c r="B7" s="4">
        <v>2</v>
      </c>
      <c r="C7" s="134">
        <v>3</v>
      </c>
      <c r="D7" s="4">
        <v>4</v>
      </c>
      <c r="E7" s="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329">
        <v>12</v>
      </c>
      <c r="M7" s="329">
        <v>13</v>
      </c>
      <c r="N7" s="1"/>
    </row>
    <row r="8" spans="1:17" ht="15" customHeight="1" x14ac:dyDescent="0.25">
      <c r="A8" s="581" t="s">
        <v>731</v>
      </c>
      <c r="B8" s="582"/>
      <c r="C8" s="704"/>
      <c r="D8" s="582"/>
      <c r="E8" s="582"/>
      <c r="F8" s="582"/>
      <c r="G8" s="582"/>
      <c r="H8" s="582"/>
      <c r="I8" s="582"/>
      <c r="J8" s="582"/>
      <c r="K8" s="582"/>
      <c r="L8" s="582"/>
      <c r="M8" s="583"/>
    </row>
    <row r="9" spans="1:17" ht="15" customHeight="1" x14ac:dyDescent="0.25">
      <c r="A9" s="593" t="s">
        <v>732</v>
      </c>
      <c r="B9" s="585"/>
      <c r="C9" s="705"/>
      <c r="D9" s="585"/>
      <c r="E9" s="585"/>
      <c r="F9" s="585"/>
      <c r="G9" s="585"/>
      <c r="H9" s="585"/>
      <c r="I9" s="585"/>
      <c r="J9" s="585"/>
      <c r="K9" s="585"/>
      <c r="L9" s="585"/>
      <c r="M9" s="586"/>
    </row>
    <row r="10" spans="1:17" s="6" customFormat="1" ht="36" customHeight="1" x14ac:dyDescent="0.25">
      <c r="A10" s="591" t="s">
        <v>733</v>
      </c>
      <c r="B10" s="70">
        <v>1</v>
      </c>
      <c r="C10" s="142" t="s">
        <v>734</v>
      </c>
      <c r="D10" s="102">
        <v>2022</v>
      </c>
      <c r="E10" s="102" t="s">
        <v>735</v>
      </c>
      <c r="F10" s="330">
        <f>SUM(G10:K10)</f>
        <v>2002.8</v>
      </c>
      <c r="G10" s="330"/>
      <c r="H10" s="102"/>
      <c r="I10" s="430">
        <v>2002.8</v>
      </c>
      <c r="J10" s="102"/>
      <c r="K10" s="102"/>
      <c r="L10" s="102" t="s">
        <v>736</v>
      </c>
      <c r="M10" s="102">
        <v>1</v>
      </c>
      <c r="N10" s="1"/>
    </row>
    <row r="11" spans="1:17" ht="90" x14ac:dyDescent="0.25">
      <c r="A11" s="592"/>
      <c r="B11" s="426" t="s">
        <v>369</v>
      </c>
      <c r="C11" s="427" t="s">
        <v>930</v>
      </c>
      <c r="D11" s="102">
        <v>2022</v>
      </c>
      <c r="E11" s="102" t="s">
        <v>735</v>
      </c>
      <c r="F11" s="428">
        <f t="shared" ref="F11:F20" si="0">SUM(G11:K11)</f>
        <v>200</v>
      </c>
      <c r="G11" s="330"/>
      <c r="H11" s="330"/>
      <c r="I11" s="430">
        <v>200</v>
      </c>
      <c r="J11" s="330"/>
      <c r="K11" s="330"/>
      <c r="L11" s="102" t="s">
        <v>941</v>
      </c>
      <c r="M11" s="102">
        <v>1</v>
      </c>
      <c r="N11" s="57"/>
    </row>
    <row r="12" spans="1:17" ht="90" x14ac:dyDescent="0.25">
      <c r="A12" s="592"/>
      <c r="B12" s="426" t="s">
        <v>940</v>
      </c>
      <c r="C12" s="429" t="s">
        <v>931</v>
      </c>
      <c r="D12" s="102">
        <v>2022</v>
      </c>
      <c r="E12" s="102" t="s">
        <v>735</v>
      </c>
      <c r="F12" s="428">
        <f t="shared" si="0"/>
        <v>200</v>
      </c>
      <c r="G12" s="330"/>
      <c r="H12" s="330"/>
      <c r="I12" s="430">
        <v>200</v>
      </c>
      <c r="J12" s="330"/>
      <c r="K12" s="330"/>
      <c r="L12" s="102" t="s">
        <v>941</v>
      </c>
      <c r="M12" s="102">
        <v>1</v>
      </c>
      <c r="N12" s="57"/>
    </row>
    <row r="13" spans="1:17" ht="75" x14ac:dyDescent="0.25">
      <c r="A13" s="100"/>
      <c r="B13" s="426" t="s">
        <v>737</v>
      </c>
      <c r="C13" s="429" t="s">
        <v>932</v>
      </c>
      <c r="D13" s="102">
        <v>2022</v>
      </c>
      <c r="E13" s="102" t="s">
        <v>735</v>
      </c>
      <c r="F13" s="428">
        <f t="shared" si="0"/>
        <v>1000</v>
      </c>
      <c r="G13" s="330"/>
      <c r="H13" s="330"/>
      <c r="I13" s="430">
        <v>1000</v>
      </c>
      <c r="J13" s="330"/>
      <c r="K13" s="330"/>
      <c r="L13" s="102" t="s">
        <v>941</v>
      </c>
      <c r="M13" s="102">
        <v>1</v>
      </c>
      <c r="N13" s="57"/>
    </row>
    <row r="14" spans="1:17" ht="75" x14ac:dyDescent="0.25">
      <c r="A14" s="100"/>
      <c r="B14" s="426" t="s">
        <v>378</v>
      </c>
      <c r="C14" s="427" t="s">
        <v>933</v>
      </c>
      <c r="D14" s="102">
        <v>2022</v>
      </c>
      <c r="E14" s="102" t="s">
        <v>735</v>
      </c>
      <c r="F14" s="428">
        <f t="shared" si="0"/>
        <v>300</v>
      </c>
      <c r="G14" s="330"/>
      <c r="H14" s="330"/>
      <c r="I14" s="430">
        <v>300</v>
      </c>
      <c r="J14" s="330"/>
      <c r="K14" s="330"/>
      <c r="L14" s="102" t="s">
        <v>941</v>
      </c>
      <c r="M14" s="102">
        <v>1</v>
      </c>
      <c r="N14" s="57"/>
    </row>
    <row r="15" spans="1:17" ht="75" x14ac:dyDescent="0.25">
      <c r="A15" s="100"/>
      <c r="B15" s="426" t="s">
        <v>738</v>
      </c>
      <c r="C15" s="427" t="s">
        <v>934</v>
      </c>
      <c r="D15" s="102">
        <v>2022</v>
      </c>
      <c r="E15" s="102" t="s">
        <v>735</v>
      </c>
      <c r="F15" s="428">
        <f t="shared" si="0"/>
        <v>200</v>
      </c>
      <c r="G15" s="330"/>
      <c r="H15" s="330"/>
      <c r="I15" s="430">
        <v>200</v>
      </c>
      <c r="J15" s="330"/>
      <c r="K15" s="330"/>
      <c r="L15" s="102" t="s">
        <v>941</v>
      </c>
      <c r="M15" s="102">
        <v>1</v>
      </c>
      <c r="N15" s="57"/>
    </row>
    <row r="16" spans="1:17" ht="60" x14ac:dyDescent="0.25">
      <c r="A16" s="100"/>
      <c r="B16" s="426" t="s">
        <v>739</v>
      </c>
      <c r="C16" s="427" t="s">
        <v>935</v>
      </c>
      <c r="D16" s="102">
        <v>2022</v>
      </c>
      <c r="E16" s="102" t="s">
        <v>735</v>
      </c>
      <c r="F16" s="428">
        <f t="shared" si="0"/>
        <v>500</v>
      </c>
      <c r="G16" s="330"/>
      <c r="H16" s="330"/>
      <c r="I16" s="430">
        <v>500</v>
      </c>
      <c r="J16" s="330"/>
      <c r="K16" s="330"/>
      <c r="L16" s="102" t="s">
        <v>941</v>
      </c>
      <c r="M16" s="102">
        <v>1</v>
      </c>
      <c r="N16" s="57"/>
    </row>
    <row r="17" spans="1:14" ht="60" x14ac:dyDescent="0.25">
      <c r="A17" s="100"/>
      <c r="B17" s="426" t="s">
        <v>740</v>
      </c>
      <c r="C17" s="427" t="s">
        <v>936</v>
      </c>
      <c r="D17" s="102">
        <v>2022</v>
      </c>
      <c r="E17" s="102" t="s">
        <v>735</v>
      </c>
      <c r="F17" s="428">
        <f t="shared" si="0"/>
        <v>50</v>
      </c>
      <c r="G17" s="330"/>
      <c r="H17" s="330"/>
      <c r="I17" s="430">
        <v>50</v>
      </c>
      <c r="J17" s="330"/>
      <c r="K17" s="330"/>
      <c r="L17" s="102" t="s">
        <v>941</v>
      </c>
      <c r="M17" s="102">
        <v>1</v>
      </c>
      <c r="N17" s="57"/>
    </row>
    <row r="18" spans="1:14" ht="60" x14ac:dyDescent="0.25">
      <c r="A18" s="103"/>
      <c r="B18" s="426" t="s">
        <v>741</v>
      </c>
      <c r="C18" s="427" t="s">
        <v>937</v>
      </c>
      <c r="D18" s="102">
        <v>2022</v>
      </c>
      <c r="E18" s="102" t="s">
        <v>735</v>
      </c>
      <c r="F18" s="428">
        <f t="shared" si="0"/>
        <v>300</v>
      </c>
      <c r="G18" s="330"/>
      <c r="H18" s="330"/>
      <c r="I18" s="430">
        <v>300</v>
      </c>
      <c r="J18" s="330"/>
      <c r="K18" s="330"/>
      <c r="L18" s="102" t="s">
        <v>941</v>
      </c>
      <c r="M18" s="102">
        <v>1</v>
      </c>
      <c r="N18" s="57"/>
    </row>
    <row r="19" spans="1:14" ht="90" x14ac:dyDescent="0.25">
      <c r="A19" s="545"/>
      <c r="B19" s="426" t="s">
        <v>742</v>
      </c>
      <c r="C19" s="427" t="s">
        <v>938</v>
      </c>
      <c r="D19" s="102">
        <v>2022</v>
      </c>
      <c r="E19" s="102" t="s">
        <v>735</v>
      </c>
      <c r="F19" s="428">
        <f t="shared" si="0"/>
        <v>50</v>
      </c>
      <c r="G19" s="330"/>
      <c r="H19" s="330"/>
      <c r="I19" s="430">
        <v>50</v>
      </c>
      <c r="J19" s="330"/>
      <c r="K19" s="330"/>
      <c r="L19" s="102" t="s">
        <v>941</v>
      </c>
      <c r="M19" s="102">
        <v>1</v>
      </c>
      <c r="N19" s="57"/>
    </row>
    <row r="20" spans="1:14" ht="120" x14ac:dyDescent="0.25">
      <c r="A20" s="103"/>
      <c r="B20" s="426" t="s">
        <v>743</v>
      </c>
      <c r="C20" s="427" t="s">
        <v>939</v>
      </c>
      <c r="D20" s="102">
        <v>2022</v>
      </c>
      <c r="E20" s="102" t="s">
        <v>735</v>
      </c>
      <c r="F20" s="428">
        <f t="shared" si="0"/>
        <v>100</v>
      </c>
      <c r="G20" s="330"/>
      <c r="H20" s="330"/>
      <c r="I20" s="430">
        <v>100</v>
      </c>
      <c r="J20" s="330"/>
      <c r="K20" s="330"/>
      <c r="L20" s="102" t="s">
        <v>941</v>
      </c>
      <c r="M20" s="102">
        <v>1</v>
      </c>
      <c r="N20" s="57"/>
    </row>
    <row r="21" spans="1:14" x14ac:dyDescent="0.25">
      <c r="A21" s="103"/>
      <c r="B21" s="10">
        <v>11</v>
      </c>
      <c r="C21" s="42" t="s">
        <v>7</v>
      </c>
      <c r="D21" s="10"/>
      <c r="E21" s="10"/>
      <c r="F21" s="331">
        <f>SUM(G21:K21)</f>
        <v>4902.8</v>
      </c>
      <c r="G21" s="331"/>
      <c r="H21" s="331"/>
      <c r="I21" s="331">
        <f>SUM(I10:I20)</f>
        <v>4902.8</v>
      </c>
      <c r="J21" s="331"/>
      <c r="K21" s="331"/>
      <c r="L21" s="102"/>
      <c r="M21" s="102"/>
    </row>
    <row r="22" spans="1:14" x14ac:dyDescent="0.25">
      <c r="F22" s="332"/>
      <c r="G22" s="332"/>
      <c r="H22" s="332"/>
      <c r="I22" s="332"/>
      <c r="J22" s="332"/>
      <c r="K22" s="332"/>
    </row>
    <row r="23" spans="1:14" x14ac:dyDescent="0.25">
      <c r="F23" s="332"/>
      <c r="G23" s="332"/>
      <c r="H23" s="332"/>
      <c r="I23" s="332"/>
      <c r="J23" s="332"/>
      <c r="K23" s="332"/>
    </row>
    <row r="24" spans="1:14" x14ac:dyDescent="0.25">
      <c r="F24" s="332"/>
      <c r="G24" s="332"/>
      <c r="H24" s="332"/>
      <c r="I24" s="332"/>
      <c r="J24" s="332"/>
      <c r="K24" s="332"/>
    </row>
    <row r="25" spans="1:14" x14ac:dyDescent="0.25">
      <c r="F25" s="332"/>
      <c r="G25" s="332"/>
      <c r="H25" s="332"/>
      <c r="I25" s="332"/>
      <c r="J25" s="332"/>
      <c r="K25" s="332"/>
    </row>
    <row r="26" spans="1:14" x14ac:dyDescent="0.25">
      <c r="F26" s="332"/>
      <c r="G26" s="332"/>
      <c r="H26" s="332"/>
      <c r="I26" s="332"/>
      <c r="J26" s="332"/>
      <c r="K26" s="332"/>
    </row>
    <row r="27" spans="1:14" x14ac:dyDescent="0.25">
      <c r="F27" s="332"/>
      <c r="G27" s="332"/>
      <c r="H27" s="332"/>
      <c r="I27" s="332"/>
      <c r="J27" s="332"/>
      <c r="K27" s="332"/>
    </row>
    <row r="28" spans="1:14" x14ac:dyDescent="0.25">
      <c r="F28" s="332"/>
      <c r="G28" s="332"/>
      <c r="H28" s="332"/>
      <c r="I28" s="332"/>
      <c r="J28" s="332"/>
      <c r="K28" s="332"/>
    </row>
    <row r="29" spans="1:14" x14ac:dyDescent="0.25">
      <c r="F29" s="332"/>
      <c r="G29" s="332"/>
      <c r="H29" s="332"/>
      <c r="I29" s="332"/>
      <c r="J29" s="332"/>
      <c r="K29" s="332"/>
    </row>
    <row r="30" spans="1:14" x14ac:dyDescent="0.25">
      <c r="F30" s="332"/>
      <c r="G30" s="332"/>
      <c r="H30" s="332"/>
      <c r="I30" s="332"/>
      <c r="J30" s="332"/>
      <c r="K30" s="332"/>
    </row>
    <row r="31" spans="1:14" x14ac:dyDescent="0.25">
      <c r="F31" s="332"/>
      <c r="G31" s="332"/>
      <c r="H31" s="332"/>
      <c r="I31" s="332"/>
      <c r="J31" s="332"/>
      <c r="K31" s="332"/>
    </row>
    <row r="32" spans="1:14" x14ac:dyDescent="0.25">
      <c r="F32" s="332"/>
      <c r="G32" s="332"/>
      <c r="H32" s="332"/>
      <c r="I32" s="332"/>
      <c r="J32" s="332"/>
      <c r="K32" s="332"/>
    </row>
    <row r="33" spans="6:11" x14ac:dyDescent="0.25">
      <c r="F33" s="332"/>
      <c r="G33" s="332"/>
      <c r="H33" s="332"/>
      <c r="I33" s="332"/>
      <c r="J33" s="332"/>
      <c r="K33" s="332"/>
    </row>
    <row r="34" spans="6:11" x14ac:dyDescent="0.25">
      <c r="F34" s="332"/>
      <c r="G34" s="332"/>
      <c r="H34" s="332"/>
      <c r="I34" s="332"/>
      <c r="J34" s="332"/>
      <c r="K34" s="332"/>
    </row>
    <row r="35" spans="6:11" x14ac:dyDescent="0.25">
      <c r="F35" s="332"/>
      <c r="G35" s="332"/>
      <c r="H35" s="332"/>
      <c r="I35" s="332"/>
      <c r="J35" s="332"/>
      <c r="K35" s="332"/>
    </row>
    <row r="36" spans="6:11" x14ac:dyDescent="0.25">
      <c r="F36" s="332"/>
      <c r="G36" s="332"/>
      <c r="H36" s="332"/>
      <c r="I36" s="332"/>
      <c r="J36" s="332"/>
      <c r="K36" s="332"/>
    </row>
    <row r="37" spans="6:11" x14ac:dyDescent="0.25">
      <c r="F37" s="332"/>
      <c r="G37" s="332"/>
      <c r="H37" s="332"/>
      <c r="I37" s="332"/>
      <c r="J37" s="332"/>
      <c r="K37" s="332"/>
    </row>
    <row r="38" spans="6:11" x14ac:dyDescent="0.25">
      <c r="F38" s="332"/>
      <c r="G38" s="332"/>
      <c r="H38" s="332"/>
      <c r="I38" s="332"/>
      <c r="J38" s="332"/>
      <c r="K38" s="332"/>
    </row>
    <row r="39" spans="6:11" x14ac:dyDescent="0.25">
      <c r="F39" s="332"/>
      <c r="G39" s="332"/>
      <c r="H39" s="332"/>
      <c r="I39" s="332"/>
      <c r="J39" s="332"/>
      <c r="K39" s="332"/>
    </row>
    <row r="40" spans="6:11" x14ac:dyDescent="0.25">
      <c r="F40" s="332"/>
      <c r="G40" s="332"/>
      <c r="H40" s="332"/>
      <c r="I40" s="332"/>
      <c r="J40" s="332"/>
      <c r="K40" s="332"/>
    </row>
    <row r="41" spans="6:11" x14ac:dyDescent="0.25">
      <c r="F41" s="332"/>
      <c r="G41" s="332"/>
      <c r="H41" s="332"/>
      <c r="I41" s="332"/>
      <c r="J41" s="332"/>
      <c r="K41" s="332"/>
    </row>
    <row r="42" spans="6:11" x14ac:dyDescent="0.25">
      <c r="F42" s="332"/>
      <c r="G42" s="332"/>
      <c r="H42" s="332"/>
      <c r="I42" s="332"/>
      <c r="J42" s="332"/>
      <c r="K42" s="332"/>
    </row>
    <row r="43" spans="6:11" x14ac:dyDescent="0.25">
      <c r="F43" s="332"/>
      <c r="G43" s="332"/>
      <c r="H43" s="332"/>
      <c r="I43" s="332"/>
      <c r="J43" s="332"/>
      <c r="K43" s="332"/>
    </row>
    <row r="44" spans="6:11" x14ac:dyDescent="0.25">
      <c r="F44" s="332"/>
      <c r="G44" s="332"/>
      <c r="H44" s="332"/>
      <c r="I44" s="332"/>
      <c r="J44" s="332"/>
      <c r="K44" s="332"/>
    </row>
    <row r="45" spans="6:11" x14ac:dyDescent="0.25">
      <c r="F45" s="332"/>
      <c r="G45" s="332"/>
      <c r="H45" s="332"/>
      <c r="I45" s="332"/>
      <c r="J45" s="332"/>
      <c r="K45" s="332"/>
    </row>
    <row r="46" spans="6:11" x14ac:dyDescent="0.25">
      <c r="F46" s="332"/>
      <c r="G46" s="332"/>
      <c r="H46" s="332"/>
      <c r="I46" s="332"/>
      <c r="J46" s="332"/>
      <c r="K46" s="332"/>
    </row>
  </sheetData>
  <mergeCells count="20">
    <mergeCell ref="G5:G6"/>
    <mergeCell ref="H5:I5"/>
    <mergeCell ref="J5:J6"/>
    <mergeCell ref="K5:K6"/>
    <mergeCell ref="L5:L6"/>
    <mergeCell ref="A10:A12"/>
    <mergeCell ref="A8:M8"/>
    <mergeCell ref="A9:M9"/>
    <mergeCell ref="I1:K1"/>
    <mergeCell ref="A2:M2"/>
    <mergeCell ref="A3:A6"/>
    <mergeCell ref="B3:B6"/>
    <mergeCell ref="C3:C6"/>
    <mergeCell ref="D3:D6"/>
    <mergeCell ref="E3:E6"/>
    <mergeCell ref="F3:K3"/>
    <mergeCell ref="L3:M4"/>
    <mergeCell ref="F4:F6"/>
    <mergeCell ref="M5:M6"/>
    <mergeCell ref="G4:K4"/>
  </mergeCells>
  <printOptions horizontalCentered="1"/>
  <pageMargins left="0.11811023622047245" right="0" top="0.39370078740157483" bottom="0.23622047244094491" header="0" footer="0"/>
  <pageSetup paperSize="9" scale="65" firstPageNumber="25" orientation="landscape" r:id="rId1"/>
  <headerFooter differentFirst="1">
    <oddFooter>&amp;C&amp;"Times New Roman,обычный"&amp;12&amp;P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18"/>
  <sheetViews>
    <sheetView view="pageBreakPreview" topLeftCell="A10" zoomScale="90" zoomScaleNormal="90" zoomScaleSheetLayoutView="90" zoomScalePageLayoutView="80" workbookViewId="0">
      <selection activeCell="Q17" sqref="Q17"/>
    </sheetView>
  </sheetViews>
  <sheetFormatPr defaultRowHeight="15" x14ac:dyDescent="0.25"/>
  <cols>
    <col min="1" max="1" width="21.7109375" style="1" customWidth="1"/>
    <col min="2" max="2" width="7.140625" style="6" customWidth="1"/>
    <col min="3" max="3" width="22.85546875" style="1" customWidth="1"/>
    <col min="4" max="4" width="10.42578125" style="6" customWidth="1"/>
    <col min="5" max="5" width="20.42578125" style="6" customWidth="1"/>
    <col min="6" max="6" width="13.42578125" style="16" customWidth="1"/>
    <col min="7" max="7" width="11.7109375" style="16" customWidth="1"/>
    <col min="8" max="8" width="12.7109375" style="16" customWidth="1"/>
    <col min="9" max="9" width="18.140625" style="16" customWidth="1"/>
    <col min="10" max="10" width="13.85546875" style="16" customWidth="1"/>
    <col min="11" max="11" width="10.5703125" style="16" customWidth="1"/>
    <col min="12" max="12" width="14" style="1" customWidth="1"/>
    <col min="13" max="13" width="12.42578125" style="6" customWidth="1"/>
    <col min="14" max="14" width="29.42578125" style="1" customWidth="1"/>
    <col min="15" max="15" width="14" style="2" bestFit="1" customWidth="1"/>
    <col min="16" max="16" width="9.140625" style="2"/>
    <col min="17" max="18" width="10.140625" style="2" bestFit="1" customWidth="1"/>
    <col min="19" max="19" width="9.140625" style="2"/>
    <col min="20" max="20" width="10.140625" style="2" bestFit="1" customWidth="1"/>
    <col min="21" max="16384" width="9.140625" style="2"/>
  </cols>
  <sheetData>
    <row r="1" spans="1:17" x14ac:dyDescent="0.25">
      <c r="A1" s="590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14"/>
      <c r="O1" s="17"/>
      <c r="P1" s="17"/>
      <c r="Q1" s="17"/>
    </row>
    <row r="2" spans="1:17" ht="15" customHeight="1" x14ac:dyDescent="0.25">
      <c r="A2" s="579" t="s">
        <v>0</v>
      </c>
      <c r="B2" s="579" t="s">
        <v>1</v>
      </c>
      <c r="C2" s="579" t="s">
        <v>2</v>
      </c>
      <c r="D2" s="579" t="s">
        <v>3</v>
      </c>
      <c r="E2" s="579" t="s">
        <v>4</v>
      </c>
      <c r="F2" s="580" t="s">
        <v>5</v>
      </c>
      <c r="G2" s="580"/>
      <c r="H2" s="580"/>
      <c r="I2" s="580"/>
      <c r="J2" s="580"/>
      <c r="K2" s="580"/>
      <c r="L2" s="579" t="s">
        <v>6</v>
      </c>
      <c r="M2" s="579"/>
    </row>
    <row r="3" spans="1:17" x14ac:dyDescent="0.25">
      <c r="A3" s="579"/>
      <c r="B3" s="579"/>
      <c r="C3" s="579"/>
      <c r="D3" s="579"/>
      <c r="E3" s="579"/>
      <c r="F3" s="580" t="s">
        <v>7</v>
      </c>
      <c r="G3" s="580" t="s">
        <v>8</v>
      </c>
      <c r="H3" s="580"/>
      <c r="I3" s="580"/>
      <c r="J3" s="580"/>
      <c r="K3" s="580"/>
      <c r="L3" s="579"/>
      <c r="M3" s="579"/>
    </row>
    <row r="4" spans="1:17" x14ac:dyDescent="0.25">
      <c r="A4" s="579"/>
      <c r="B4" s="579"/>
      <c r="C4" s="579"/>
      <c r="D4" s="579"/>
      <c r="E4" s="579"/>
      <c r="F4" s="580"/>
      <c r="G4" s="580" t="s">
        <v>9</v>
      </c>
      <c r="H4" s="580" t="s">
        <v>10</v>
      </c>
      <c r="I4" s="580"/>
      <c r="J4" s="580" t="s">
        <v>11</v>
      </c>
      <c r="K4" s="580" t="s">
        <v>12</v>
      </c>
      <c r="L4" s="579" t="s">
        <v>13</v>
      </c>
      <c r="M4" s="579" t="s">
        <v>14</v>
      </c>
    </row>
    <row r="5" spans="1:17" ht="64.5" customHeight="1" x14ac:dyDescent="0.25">
      <c r="A5" s="579"/>
      <c r="B5" s="579"/>
      <c r="C5" s="579"/>
      <c r="D5" s="579"/>
      <c r="E5" s="579"/>
      <c r="F5" s="580"/>
      <c r="G5" s="580"/>
      <c r="H5" s="3" t="s">
        <v>15</v>
      </c>
      <c r="I5" s="3" t="s">
        <v>16</v>
      </c>
      <c r="J5" s="580"/>
      <c r="K5" s="580"/>
      <c r="L5" s="579"/>
      <c r="M5" s="579"/>
    </row>
    <row r="6" spans="1:17" s="6" customForma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1"/>
    </row>
    <row r="7" spans="1:17" ht="15" customHeight="1" x14ac:dyDescent="0.25">
      <c r="A7" s="581" t="s">
        <v>446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3"/>
    </row>
    <row r="8" spans="1:17" ht="15" customHeight="1" x14ac:dyDescent="0.25">
      <c r="A8" s="593" t="s">
        <v>744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6"/>
    </row>
    <row r="9" spans="1:17" ht="107.25" customHeight="1" x14ac:dyDescent="0.25">
      <c r="A9" s="51" t="s">
        <v>745</v>
      </c>
      <c r="B9" s="70">
        <v>1</v>
      </c>
      <c r="C9" s="4" t="s">
        <v>746</v>
      </c>
      <c r="D9" s="102">
        <v>2022</v>
      </c>
      <c r="E9" s="102" t="s">
        <v>40</v>
      </c>
      <c r="F9" s="282">
        <f>SUM(G9:K9)</f>
        <v>0</v>
      </c>
      <c r="G9" s="282"/>
      <c r="H9" s="282"/>
      <c r="I9" s="282"/>
      <c r="J9" s="282"/>
      <c r="K9" s="282"/>
      <c r="L9" s="4" t="s">
        <v>68</v>
      </c>
      <c r="M9" s="4" t="s">
        <v>747</v>
      </c>
    </row>
    <row r="10" spans="1:17" ht="81" customHeight="1" x14ac:dyDescent="0.25">
      <c r="A10" s="54"/>
      <c r="B10" s="70">
        <v>2</v>
      </c>
      <c r="C10" s="4" t="s">
        <v>748</v>
      </c>
      <c r="D10" s="102">
        <v>2022</v>
      </c>
      <c r="E10" s="102" t="s">
        <v>749</v>
      </c>
      <c r="F10" s="282">
        <f t="shared" ref="F10:F18" si="0">SUM(G10:K10)</f>
        <v>0</v>
      </c>
      <c r="G10" s="282"/>
      <c r="H10" s="282"/>
      <c r="I10" s="282">
        <v>0</v>
      </c>
      <c r="J10" s="282"/>
      <c r="K10" s="282"/>
      <c r="L10" s="4" t="s">
        <v>750</v>
      </c>
      <c r="M10" s="4">
        <v>36</v>
      </c>
    </row>
    <row r="11" spans="1:17" ht="49.5" customHeight="1" x14ac:dyDescent="0.25">
      <c r="A11" s="54"/>
      <c r="B11" s="70">
        <v>3</v>
      </c>
      <c r="C11" s="4" t="s">
        <v>751</v>
      </c>
      <c r="D11" s="102">
        <v>2022</v>
      </c>
      <c r="E11" s="102" t="s">
        <v>749</v>
      </c>
      <c r="F11" s="282">
        <f t="shared" si="0"/>
        <v>0</v>
      </c>
      <c r="G11" s="282"/>
      <c r="H11" s="282"/>
      <c r="I11" s="282">
        <v>0</v>
      </c>
      <c r="J11" s="282"/>
      <c r="K11" s="282"/>
      <c r="L11" s="4" t="s">
        <v>253</v>
      </c>
      <c r="M11" s="4">
        <v>22500</v>
      </c>
    </row>
    <row r="12" spans="1:17" s="68" customFormat="1" ht="125.25" customHeight="1" x14ac:dyDescent="0.25">
      <c r="A12" s="335"/>
      <c r="B12" s="66">
        <v>4</v>
      </c>
      <c r="C12" s="65" t="s">
        <v>752</v>
      </c>
      <c r="D12" s="284">
        <v>2022</v>
      </c>
      <c r="E12" s="284" t="s">
        <v>80</v>
      </c>
      <c r="F12" s="282">
        <f t="shared" si="0"/>
        <v>0</v>
      </c>
      <c r="G12" s="283"/>
      <c r="H12" s="283"/>
      <c r="I12" s="283">
        <v>0</v>
      </c>
      <c r="J12" s="334"/>
      <c r="K12" s="230"/>
      <c r="L12" s="65" t="s">
        <v>753</v>
      </c>
      <c r="M12" s="65">
        <v>1</v>
      </c>
      <c r="N12" s="67"/>
    </row>
    <row r="13" spans="1:17" s="68" customFormat="1" ht="71.25" customHeight="1" x14ac:dyDescent="0.25">
      <c r="A13" s="335"/>
      <c r="B13" s="66">
        <v>5</v>
      </c>
      <c r="C13" s="65" t="s">
        <v>942</v>
      </c>
      <c r="D13" s="324">
        <v>2022</v>
      </c>
      <c r="E13" s="284" t="s">
        <v>40</v>
      </c>
      <c r="F13" s="282">
        <f t="shared" si="0"/>
        <v>3000</v>
      </c>
      <c r="G13" s="283"/>
      <c r="H13" s="283"/>
      <c r="I13" s="283">
        <v>3000</v>
      </c>
      <c r="J13" s="334"/>
      <c r="K13" s="230"/>
      <c r="L13" s="65" t="s">
        <v>943</v>
      </c>
      <c r="M13" s="65">
        <v>1</v>
      </c>
      <c r="N13" s="67"/>
    </row>
    <row r="14" spans="1:17" s="68" customFormat="1" ht="79.5" customHeight="1" x14ac:dyDescent="0.25">
      <c r="A14" s="333"/>
      <c r="B14" s="365">
        <v>6</v>
      </c>
      <c r="C14" s="337" t="s">
        <v>754</v>
      </c>
      <c r="D14" s="338">
        <v>2022</v>
      </c>
      <c r="E14" s="338" t="s">
        <v>755</v>
      </c>
      <c r="F14" s="282">
        <f t="shared" si="0"/>
        <v>1772.4</v>
      </c>
      <c r="G14" s="283"/>
      <c r="H14" s="283"/>
      <c r="I14" s="283">
        <v>1772.4</v>
      </c>
      <c r="J14" s="334"/>
      <c r="K14" s="230"/>
      <c r="L14" s="65" t="s">
        <v>736</v>
      </c>
      <c r="M14" s="65">
        <v>1</v>
      </c>
      <c r="N14" s="67"/>
    </row>
    <row r="15" spans="1:17" s="68" customFormat="1" ht="85.5" customHeight="1" x14ac:dyDescent="0.25">
      <c r="A15" s="570"/>
      <c r="B15" s="336">
        <v>7</v>
      </c>
      <c r="C15" s="339" t="s">
        <v>756</v>
      </c>
      <c r="D15" s="340">
        <v>2022</v>
      </c>
      <c r="E15" s="341" t="s">
        <v>757</v>
      </c>
      <c r="F15" s="282">
        <f t="shared" si="0"/>
        <v>4649.3999999999996</v>
      </c>
      <c r="G15" s="283"/>
      <c r="H15" s="283"/>
      <c r="I15" s="283">
        <v>4649.3999999999996</v>
      </c>
      <c r="J15" s="334"/>
      <c r="K15" s="230"/>
      <c r="L15" s="65" t="s">
        <v>736</v>
      </c>
      <c r="M15" s="65">
        <v>1</v>
      </c>
      <c r="N15" s="67"/>
    </row>
    <row r="16" spans="1:17" s="68" customFormat="1" ht="57.75" customHeight="1" x14ac:dyDescent="0.25">
      <c r="A16" s="571"/>
      <c r="B16" s="336">
        <v>8</v>
      </c>
      <c r="C16" s="339" t="s">
        <v>758</v>
      </c>
      <c r="D16" s="340">
        <v>2022</v>
      </c>
      <c r="E16" s="342" t="s">
        <v>759</v>
      </c>
      <c r="F16" s="282">
        <f t="shared" si="0"/>
        <v>84.2</v>
      </c>
      <c r="G16" s="283"/>
      <c r="H16" s="283"/>
      <c r="I16" s="283">
        <v>84.2</v>
      </c>
      <c r="J16" s="334"/>
      <c r="K16" s="230"/>
      <c r="L16" s="65" t="s">
        <v>760</v>
      </c>
      <c r="M16" s="65">
        <v>1</v>
      </c>
      <c r="N16" s="67"/>
    </row>
    <row r="17" spans="1:14" s="68" customFormat="1" ht="57.75" customHeight="1" x14ac:dyDescent="0.25">
      <c r="A17" s="572"/>
      <c r="B17" s="336">
        <v>9</v>
      </c>
      <c r="C17" s="339" t="s">
        <v>975</v>
      </c>
      <c r="D17" s="340">
        <v>2022</v>
      </c>
      <c r="E17" s="342" t="s">
        <v>976</v>
      </c>
      <c r="F17" s="282">
        <f t="shared" si="0"/>
        <v>400</v>
      </c>
      <c r="G17" s="283"/>
      <c r="H17" s="283"/>
      <c r="I17" s="283">
        <v>400</v>
      </c>
      <c r="J17" s="334"/>
      <c r="K17" s="230"/>
      <c r="L17" s="65" t="s">
        <v>736</v>
      </c>
      <c r="M17" s="65">
        <v>1</v>
      </c>
      <c r="N17" s="67"/>
    </row>
    <row r="18" spans="1:14" s="15" customFormat="1" x14ac:dyDescent="0.25">
      <c r="A18" s="37"/>
      <c r="B18" s="10">
        <v>9</v>
      </c>
      <c r="C18" s="11" t="s">
        <v>7</v>
      </c>
      <c r="D18" s="10"/>
      <c r="E18" s="12"/>
      <c r="F18" s="280">
        <f t="shared" si="0"/>
        <v>9906</v>
      </c>
      <c r="G18" s="13"/>
      <c r="H18" s="13"/>
      <c r="I18" s="13">
        <f>SUM(I9:I17)</f>
        <v>9906</v>
      </c>
      <c r="J18" s="13"/>
      <c r="K18" s="13"/>
      <c r="L18" s="11"/>
      <c r="M18" s="4"/>
      <c r="N18" s="14"/>
    </row>
  </sheetData>
  <mergeCells count="18">
    <mergeCell ref="A7:M7"/>
    <mergeCell ref="A8:M8"/>
    <mergeCell ref="G3:K3"/>
    <mergeCell ref="G4:G5"/>
    <mergeCell ref="H4:I4"/>
    <mergeCell ref="J4:J5"/>
    <mergeCell ref="K4:K5"/>
    <mergeCell ref="L4:L5"/>
    <mergeCell ref="A1:M1"/>
    <mergeCell ref="A2:A5"/>
    <mergeCell ref="B2:B5"/>
    <mergeCell ref="C2:C5"/>
    <mergeCell ref="D2:D5"/>
    <mergeCell ref="E2:E5"/>
    <mergeCell ref="F2:K2"/>
    <mergeCell ref="L2:M3"/>
    <mergeCell ref="F3:F5"/>
    <mergeCell ref="M4:M5"/>
  </mergeCells>
  <printOptions horizontalCentered="1"/>
  <pageMargins left="0.11811023622047245" right="0" top="0.39370078740157483" bottom="0.23622047244094491" header="0" footer="0"/>
  <pageSetup paperSize="9" scale="75" firstPageNumber="25" orientation="landscape" r:id="rId1"/>
  <headerFooter differentFirst="1">
    <oddFooter>&amp;C&amp;"Times New Roman,обычный"&amp;12&amp;P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Y18"/>
  <sheetViews>
    <sheetView view="pageBreakPreview" topLeftCell="A13" zoomScale="85" zoomScaleNormal="75" zoomScaleSheetLayoutView="85" workbookViewId="0">
      <selection activeCell="C25" sqref="C25"/>
    </sheetView>
  </sheetViews>
  <sheetFormatPr defaultRowHeight="12.75" x14ac:dyDescent="0.25"/>
  <cols>
    <col min="1" max="1" width="30.5703125" style="259" customWidth="1"/>
    <col min="2" max="2" width="6.7109375" style="259" customWidth="1"/>
    <col min="3" max="3" width="48" style="259" customWidth="1"/>
    <col min="4" max="4" width="13.42578125" style="259" customWidth="1"/>
    <col min="5" max="5" width="13.85546875" style="259" customWidth="1"/>
    <col min="6" max="6" width="11" style="259" customWidth="1"/>
    <col min="7" max="7" width="10.85546875" style="259" customWidth="1"/>
    <col min="8" max="8" width="9.7109375" style="259" customWidth="1"/>
    <col min="9" max="9" width="9.85546875" style="259" customWidth="1"/>
    <col min="10" max="10" width="8.5703125" style="259" customWidth="1"/>
    <col min="11" max="11" width="8.7109375" style="259" customWidth="1"/>
    <col min="12" max="12" width="18.5703125" style="259" customWidth="1"/>
    <col min="13" max="13" width="12.42578125" style="259" customWidth="1"/>
    <col min="14" max="14" width="8" style="259" hidden="1" customWidth="1"/>
    <col min="15" max="16384" width="9.140625" style="259"/>
  </cols>
  <sheetData>
    <row r="1" spans="1:25" s="234" customFormat="1" ht="26.45" customHeight="1" x14ac:dyDescent="0.25">
      <c r="A1" s="712" t="s">
        <v>0</v>
      </c>
      <c r="B1" s="707" t="s">
        <v>465</v>
      </c>
      <c r="C1" s="707" t="s">
        <v>2</v>
      </c>
      <c r="D1" s="707" t="s">
        <v>466</v>
      </c>
      <c r="E1" s="707" t="s">
        <v>4</v>
      </c>
      <c r="F1" s="707" t="s">
        <v>75</v>
      </c>
      <c r="G1" s="707"/>
      <c r="H1" s="707"/>
      <c r="I1" s="707"/>
      <c r="J1" s="707"/>
      <c r="K1" s="707"/>
      <c r="L1" s="707" t="s">
        <v>207</v>
      </c>
      <c r="M1" s="707"/>
      <c r="N1" s="233"/>
    </row>
    <row r="2" spans="1:25" s="234" customFormat="1" ht="30" customHeight="1" x14ac:dyDescent="0.25">
      <c r="A2" s="712"/>
      <c r="B2" s="707"/>
      <c r="C2" s="707"/>
      <c r="D2" s="707"/>
      <c r="E2" s="707"/>
      <c r="F2" s="707" t="s">
        <v>7</v>
      </c>
      <c r="G2" s="707" t="s">
        <v>467</v>
      </c>
      <c r="H2" s="707"/>
      <c r="I2" s="707"/>
      <c r="J2" s="707"/>
      <c r="K2" s="707"/>
      <c r="L2" s="707"/>
      <c r="M2" s="707"/>
      <c r="N2" s="233"/>
    </row>
    <row r="3" spans="1:25" s="234" customFormat="1" ht="21.75" customHeight="1" x14ac:dyDescent="0.25">
      <c r="A3" s="712"/>
      <c r="B3" s="707"/>
      <c r="C3" s="707"/>
      <c r="D3" s="707"/>
      <c r="E3" s="707"/>
      <c r="F3" s="707"/>
      <c r="G3" s="707" t="s">
        <v>32</v>
      </c>
      <c r="H3" s="707" t="s">
        <v>10</v>
      </c>
      <c r="I3" s="707"/>
      <c r="J3" s="707" t="s">
        <v>11</v>
      </c>
      <c r="K3" s="707" t="s">
        <v>12</v>
      </c>
      <c r="L3" s="707" t="s">
        <v>13</v>
      </c>
      <c r="M3" s="707" t="s">
        <v>14</v>
      </c>
      <c r="N3" s="233"/>
    </row>
    <row r="4" spans="1:25" s="234" customFormat="1" ht="87" customHeight="1" x14ac:dyDescent="0.25">
      <c r="A4" s="712"/>
      <c r="B4" s="707"/>
      <c r="C4" s="707"/>
      <c r="D4" s="707"/>
      <c r="E4" s="707"/>
      <c r="F4" s="707"/>
      <c r="G4" s="713"/>
      <c r="H4" s="235" t="s">
        <v>468</v>
      </c>
      <c r="I4" s="235" t="s">
        <v>469</v>
      </c>
      <c r="J4" s="713"/>
      <c r="K4" s="713"/>
      <c r="L4" s="707"/>
      <c r="M4" s="707"/>
      <c r="N4" s="233"/>
    </row>
    <row r="5" spans="1:25" s="238" customFormat="1" ht="16.5" customHeight="1" x14ac:dyDescent="0.25">
      <c r="A5" s="233">
        <v>1</v>
      </c>
      <c r="B5" s="236">
        <v>2</v>
      </c>
      <c r="C5" s="236">
        <v>3</v>
      </c>
      <c r="D5" s="236">
        <v>4</v>
      </c>
      <c r="E5" s="236">
        <v>5</v>
      </c>
      <c r="F5" s="236">
        <v>6</v>
      </c>
      <c r="G5" s="236">
        <v>7</v>
      </c>
      <c r="H5" s="236">
        <v>8</v>
      </c>
      <c r="I5" s="236">
        <v>9</v>
      </c>
      <c r="J5" s="236">
        <v>10</v>
      </c>
      <c r="K5" s="236">
        <v>11</v>
      </c>
      <c r="L5" s="236">
        <v>12</v>
      </c>
      <c r="M5" s="233">
        <v>13</v>
      </c>
      <c r="N5" s="237"/>
    </row>
    <row r="6" spans="1:25" s="240" customFormat="1" ht="15" customHeight="1" x14ac:dyDescent="0.25">
      <c r="A6" s="708" t="s">
        <v>470</v>
      </c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239"/>
      <c r="O6" s="241"/>
      <c r="P6" s="242"/>
      <c r="Q6" s="243"/>
      <c r="R6" s="244"/>
      <c r="S6" s="244"/>
      <c r="T6" s="245"/>
      <c r="U6" s="245"/>
      <c r="V6" s="245"/>
      <c r="W6" s="245"/>
      <c r="X6" s="241"/>
      <c r="Y6" s="246"/>
    </row>
    <row r="7" spans="1:25" s="248" customFormat="1" ht="15" customHeight="1" x14ac:dyDescent="0.2">
      <c r="A7" s="455"/>
      <c r="B7" s="709" t="s">
        <v>761</v>
      </c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</row>
    <row r="8" spans="1:25" s="248" customFormat="1" ht="78.75" customHeight="1" x14ac:dyDescent="0.2">
      <c r="A8" s="710" t="s">
        <v>762</v>
      </c>
      <c r="B8" s="348">
        <v>1</v>
      </c>
      <c r="C8" s="249" t="s">
        <v>763</v>
      </c>
      <c r="D8" s="250">
        <v>2022</v>
      </c>
      <c r="E8" s="250" t="s">
        <v>319</v>
      </c>
      <c r="F8" s="257">
        <f>SUM(G8:K8)</f>
        <v>95.3</v>
      </c>
      <c r="G8" s="257">
        <v>95.3</v>
      </c>
      <c r="H8" s="254"/>
      <c r="I8" s="254"/>
      <c r="J8" s="254"/>
      <c r="K8" s="254"/>
      <c r="L8" s="251" t="s">
        <v>764</v>
      </c>
      <c r="M8" s="252" t="s">
        <v>478</v>
      </c>
      <c r="N8" s="247"/>
    </row>
    <row r="9" spans="1:25" s="248" customFormat="1" ht="70.5" customHeight="1" x14ac:dyDescent="0.2">
      <c r="A9" s="711"/>
      <c r="B9" s="348">
        <v>2</v>
      </c>
      <c r="C9" s="249" t="s">
        <v>765</v>
      </c>
      <c r="D9" s="250">
        <v>2022</v>
      </c>
      <c r="E9" s="250" t="s">
        <v>319</v>
      </c>
      <c r="F9" s="257">
        <f t="shared" ref="F9:F18" si="0">SUM(G9:K9)</f>
        <v>215.1</v>
      </c>
      <c r="G9" s="257">
        <v>215.1</v>
      </c>
      <c r="H9" s="254"/>
      <c r="I9" s="254"/>
      <c r="J9" s="254"/>
      <c r="K9" s="254"/>
      <c r="L9" s="251" t="s">
        <v>766</v>
      </c>
      <c r="M9" s="252" t="s">
        <v>518</v>
      </c>
      <c r="N9" s="247"/>
    </row>
    <row r="10" spans="1:25" s="248" customFormat="1" ht="54" customHeight="1" x14ac:dyDescent="0.2">
      <c r="A10" s="711"/>
      <c r="B10" s="348">
        <v>3</v>
      </c>
      <c r="C10" s="249" t="s">
        <v>767</v>
      </c>
      <c r="D10" s="250">
        <v>2022</v>
      </c>
      <c r="E10" s="250" t="s">
        <v>768</v>
      </c>
      <c r="F10" s="257">
        <f t="shared" si="0"/>
        <v>29.9</v>
      </c>
      <c r="G10" s="254"/>
      <c r="H10" s="254"/>
      <c r="I10" s="257">
        <v>29.9</v>
      </c>
      <c r="J10" s="254"/>
      <c r="K10" s="254"/>
      <c r="L10" s="343" t="s">
        <v>769</v>
      </c>
      <c r="M10" s="250" t="s">
        <v>770</v>
      </c>
      <c r="N10" s="247"/>
    </row>
    <row r="11" spans="1:25" s="248" customFormat="1" ht="68.25" customHeight="1" x14ac:dyDescent="0.2">
      <c r="A11" s="255"/>
      <c r="B11" s="348">
        <v>4</v>
      </c>
      <c r="C11" s="344" t="s">
        <v>771</v>
      </c>
      <c r="D11" s="250">
        <v>2022</v>
      </c>
      <c r="E11" s="250" t="s">
        <v>768</v>
      </c>
      <c r="F11" s="257">
        <f t="shared" si="0"/>
        <v>0</v>
      </c>
      <c r="G11" s="257"/>
      <c r="H11" s="254"/>
      <c r="I11" s="254"/>
      <c r="J11" s="254"/>
      <c r="K11" s="254"/>
      <c r="L11" s="343" t="s">
        <v>539</v>
      </c>
      <c r="M11" s="252" t="s">
        <v>772</v>
      </c>
      <c r="N11" s="247"/>
    </row>
    <row r="12" spans="1:25" s="248" customFormat="1" ht="84.75" customHeight="1" x14ac:dyDescent="0.2">
      <c r="A12" s="255"/>
      <c r="B12" s="456">
        <v>5</v>
      </c>
      <c r="C12" s="256" t="s">
        <v>773</v>
      </c>
      <c r="D12" s="250">
        <v>2022</v>
      </c>
      <c r="E12" s="345" t="s">
        <v>319</v>
      </c>
      <c r="F12" s="257">
        <f t="shared" si="0"/>
        <v>30.2</v>
      </c>
      <c r="G12" s="346">
        <v>30.2</v>
      </c>
      <c r="H12" s="347"/>
      <c r="I12" s="347"/>
      <c r="J12" s="347"/>
      <c r="K12" s="347"/>
      <c r="L12" s="343" t="s">
        <v>774</v>
      </c>
      <c r="M12" s="252" t="s">
        <v>775</v>
      </c>
      <c r="N12" s="247"/>
    </row>
    <row r="13" spans="1:25" s="248" customFormat="1" ht="66" customHeight="1" x14ac:dyDescent="0.2">
      <c r="A13" s="255"/>
      <c r="B13" s="348">
        <v>6</v>
      </c>
      <c r="C13" s="249" t="s">
        <v>776</v>
      </c>
      <c r="D13" s="250">
        <v>2022</v>
      </c>
      <c r="E13" s="250" t="s">
        <v>319</v>
      </c>
      <c r="F13" s="257">
        <f t="shared" si="0"/>
        <v>7.5</v>
      </c>
      <c r="G13" s="257">
        <v>7.5</v>
      </c>
      <c r="H13" s="254"/>
      <c r="I13" s="254"/>
      <c r="J13" s="254"/>
      <c r="K13" s="254"/>
      <c r="L13" s="343" t="s">
        <v>777</v>
      </c>
      <c r="M13" s="253" t="s">
        <v>572</v>
      </c>
      <c r="N13" s="247"/>
    </row>
    <row r="14" spans="1:25" s="483" customFormat="1" ht="129.75" customHeight="1" x14ac:dyDescent="0.2">
      <c r="A14" s="492"/>
      <c r="B14" s="456">
        <v>7</v>
      </c>
      <c r="C14" s="451" t="s">
        <v>944</v>
      </c>
      <c r="D14" s="452">
        <v>2022</v>
      </c>
      <c r="E14" s="452" t="s">
        <v>319</v>
      </c>
      <c r="F14" s="453">
        <v>236</v>
      </c>
      <c r="G14" s="453"/>
      <c r="H14" s="454">
        <v>236</v>
      </c>
      <c r="I14" s="347"/>
      <c r="J14" s="347"/>
      <c r="K14" s="347"/>
      <c r="L14" s="527" t="s">
        <v>539</v>
      </c>
      <c r="M14" s="491" t="s">
        <v>964</v>
      </c>
      <c r="N14" s="482"/>
    </row>
    <row r="15" spans="1:25" s="248" customFormat="1" ht="68.25" customHeight="1" x14ac:dyDescent="0.2">
      <c r="A15" s="547" t="s">
        <v>778</v>
      </c>
      <c r="B15" s="348">
        <v>8</v>
      </c>
      <c r="C15" s="249" t="s">
        <v>779</v>
      </c>
      <c r="D15" s="250">
        <v>2022</v>
      </c>
      <c r="E15" s="250" t="s">
        <v>319</v>
      </c>
      <c r="F15" s="257">
        <f t="shared" si="0"/>
        <v>36920.5</v>
      </c>
      <c r="G15" s="257">
        <v>36920.5</v>
      </c>
      <c r="H15" s="254"/>
      <c r="I15" s="254"/>
      <c r="J15" s="254"/>
      <c r="K15" s="254"/>
      <c r="L15" s="527" t="s">
        <v>780</v>
      </c>
      <c r="M15" s="252" t="s">
        <v>781</v>
      </c>
      <c r="N15" s="247"/>
    </row>
    <row r="16" spans="1:25" s="248" customFormat="1" ht="50.25" customHeight="1" x14ac:dyDescent="0.2">
      <c r="A16" s="555"/>
      <c r="B16" s="554">
        <v>9</v>
      </c>
      <c r="C16" s="548" t="s">
        <v>782</v>
      </c>
      <c r="D16" s="549">
        <v>2022</v>
      </c>
      <c r="E16" s="549" t="s">
        <v>319</v>
      </c>
      <c r="F16" s="550">
        <f t="shared" si="0"/>
        <v>0</v>
      </c>
      <c r="G16" s="551"/>
      <c r="H16" s="551"/>
      <c r="I16" s="551"/>
      <c r="J16" s="551"/>
      <c r="K16" s="551"/>
      <c r="L16" s="552" t="s">
        <v>783</v>
      </c>
      <c r="M16" s="553" t="s">
        <v>784</v>
      </c>
      <c r="N16" s="247"/>
    </row>
    <row r="17" spans="1:14" s="248" customFormat="1" ht="68.25" customHeight="1" x14ac:dyDescent="0.2">
      <c r="A17" s="546"/>
      <c r="B17" s="348">
        <v>10</v>
      </c>
      <c r="C17" s="249" t="s">
        <v>785</v>
      </c>
      <c r="D17" s="250">
        <v>2022</v>
      </c>
      <c r="E17" s="250" t="s">
        <v>319</v>
      </c>
      <c r="F17" s="257">
        <f t="shared" si="0"/>
        <v>64.7</v>
      </c>
      <c r="G17" s="257">
        <v>64.7</v>
      </c>
      <c r="H17" s="254"/>
      <c r="I17" s="254"/>
      <c r="J17" s="254"/>
      <c r="K17" s="254"/>
      <c r="L17" s="251" t="s">
        <v>786</v>
      </c>
      <c r="M17" s="252" t="s">
        <v>787</v>
      </c>
      <c r="N17" s="247"/>
    </row>
    <row r="18" spans="1:14" s="240" customFormat="1" ht="15.75" x14ac:dyDescent="0.2">
      <c r="A18" s="239"/>
      <c r="B18" s="349">
        <v>10</v>
      </c>
      <c r="C18" s="350" t="s">
        <v>7</v>
      </c>
      <c r="D18" s="351"/>
      <c r="E18" s="352"/>
      <c r="F18" s="353">
        <f t="shared" si="0"/>
        <v>37599.199999999997</v>
      </c>
      <c r="G18" s="354">
        <f>SUM(G8:G17)</f>
        <v>37333.299999999996</v>
      </c>
      <c r="H18" s="354">
        <f t="shared" ref="H18:K18" si="1">SUM(H8:H17)</f>
        <v>236</v>
      </c>
      <c r="I18" s="354">
        <f t="shared" si="1"/>
        <v>29.9</v>
      </c>
      <c r="J18" s="354">
        <f t="shared" si="1"/>
        <v>0</v>
      </c>
      <c r="K18" s="354">
        <f t="shared" si="1"/>
        <v>0</v>
      </c>
      <c r="L18" s="355"/>
      <c r="M18" s="239"/>
      <c r="N18" s="239"/>
    </row>
  </sheetData>
  <mergeCells count="18">
    <mergeCell ref="K3:K4"/>
    <mergeCell ref="L3:L4"/>
    <mergeCell ref="M3:M4"/>
    <mergeCell ref="F1:K1"/>
    <mergeCell ref="A6:M6"/>
    <mergeCell ref="B7:N7"/>
    <mergeCell ref="A8:A10"/>
    <mergeCell ref="A1:A4"/>
    <mergeCell ref="B1:B4"/>
    <mergeCell ref="C1:C4"/>
    <mergeCell ref="D1:D4"/>
    <mergeCell ref="E1:E4"/>
    <mergeCell ref="L1:M2"/>
    <mergeCell ref="F2:F4"/>
    <mergeCell ref="G2:K2"/>
    <mergeCell ref="G3:G4"/>
    <mergeCell ref="H3:I3"/>
    <mergeCell ref="J3:J4"/>
  </mergeCells>
  <printOptions horizontalCentered="1"/>
  <pageMargins left="0.59055118110236227" right="0.59055118110236227" top="0.19685039370078741" bottom="0.35433070866141736" header="0.39370078740157483" footer="0.31496062992125984"/>
  <pageSetup paperSize="9" scale="65" fitToHeight="14" orientation="landscape" verticalDpi="72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N12"/>
  <sheetViews>
    <sheetView view="pageBreakPreview" zoomScale="90" zoomScaleNormal="90" zoomScaleSheetLayoutView="90" zoomScalePageLayoutView="80" workbookViewId="0">
      <selection activeCell="I19" sqref="I19"/>
    </sheetView>
  </sheetViews>
  <sheetFormatPr defaultRowHeight="15" x14ac:dyDescent="0.25"/>
  <cols>
    <col min="1" max="1" width="21.7109375" style="1" customWidth="1"/>
    <col min="2" max="2" width="7.140625" style="6" customWidth="1"/>
    <col min="3" max="3" width="22.85546875" style="1" customWidth="1"/>
    <col min="4" max="4" width="10.42578125" style="6" customWidth="1"/>
    <col min="5" max="5" width="20.42578125" style="6" customWidth="1"/>
    <col min="6" max="6" width="13.42578125" style="16" customWidth="1"/>
    <col min="7" max="7" width="11.7109375" style="16" customWidth="1"/>
    <col min="8" max="8" width="12.7109375" style="16" customWidth="1"/>
    <col min="9" max="9" width="18.140625" style="16" customWidth="1"/>
    <col min="10" max="10" width="13.85546875" style="16" customWidth="1"/>
    <col min="11" max="11" width="10.5703125" style="16" customWidth="1"/>
    <col min="12" max="12" width="15.28515625" style="1" customWidth="1"/>
    <col min="13" max="13" width="12.42578125" style="6" customWidth="1"/>
    <col min="14" max="15" width="10.140625" style="2" bestFit="1" customWidth="1"/>
    <col min="16" max="16" width="9.140625" style="2"/>
    <col min="17" max="17" width="10.140625" style="2" bestFit="1" customWidth="1"/>
    <col min="18" max="16384" width="9.140625" style="2"/>
  </cols>
  <sheetData>
    <row r="2" spans="1:14" x14ac:dyDescent="0.2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</row>
    <row r="3" spans="1:14" x14ac:dyDescent="0.25">
      <c r="A3" s="590"/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17"/>
    </row>
    <row r="4" spans="1:14" ht="15" customHeight="1" x14ac:dyDescent="0.25">
      <c r="A4" s="579" t="s">
        <v>0</v>
      </c>
      <c r="B4" s="579" t="s">
        <v>1</v>
      </c>
      <c r="C4" s="579" t="s">
        <v>2</v>
      </c>
      <c r="D4" s="579" t="s">
        <v>3</v>
      </c>
      <c r="E4" s="579" t="s">
        <v>4</v>
      </c>
      <c r="F4" s="580" t="s">
        <v>5</v>
      </c>
      <c r="G4" s="580"/>
      <c r="H4" s="580"/>
      <c r="I4" s="580"/>
      <c r="J4" s="580"/>
      <c r="K4" s="580"/>
      <c r="L4" s="579" t="s">
        <v>6</v>
      </c>
      <c r="M4" s="579"/>
    </row>
    <row r="5" spans="1:14" x14ac:dyDescent="0.25">
      <c r="A5" s="579"/>
      <c r="B5" s="579"/>
      <c r="C5" s="579"/>
      <c r="D5" s="579"/>
      <c r="E5" s="579"/>
      <c r="F5" s="580" t="s">
        <v>7</v>
      </c>
      <c r="G5" s="580" t="s">
        <v>8</v>
      </c>
      <c r="H5" s="580"/>
      <c r="I5" s="580"/>
      <c r="J5" s="580"/>
      <c r="K5" s="580"/>
      <c r="L5" s="579"/>
      <c r="M5" s="579"/>
    </row>
    <row r="6" spans="1:14" x14ac:dyDescent="0.25">
      <c r="A6" s="579"/>
      <c r="B6" s="579"/>
      <c r="C6" s="579"/>
      <c r="D6" s="579"/>
      <c r="E6" s="579"/>
      <c r="F6" s="580"/>
      <c r="G6" s="580" t="s">
        <v>9</v>
      </c>
      <c r="H6" s="580" t="s">
        <v>10</v>
      </c>
      <c r="I6" s="580"/>
      <c r="J6" s="580" t="s">
        <v>11</v>
      </c>
      <c r="K6" s="580" t="s">
        <v>12</v>
      </c>
      <c r="L6" s="579" t="s">
        <v>13</v>
      </c>
      <c r="M6" s="579" t="s">
        <v>14</v>
      </c>
    </row>
    <row r="7" spans="1:14" ht="64.5" customHeight="1" x14ac:dyDescent="0.25">
      <c r="A7" s="579"/>
      <c r="B7" s="579"/>
      <c r="C7" s="579"/>
      <c r="D7" s="579"/>
      <c r="E7" s="579"/>
      <c r="F7" s="580"/>
      <c r="G7" s="580"/>
      <c r="H7" s="3" t="s">
        <v>15</v>
      </c>
      <c r="I7" s="3" t="s">
        <v>16</v>
      </c>
      <c r="J7" s="580"/>
      <c r="K7" s="580"/>
      <c r="L7" s="579"/>
      <c r="M7" s="579"/>
    </row>
    <row r="8" spans="1:14" s="6" customFormat="1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</row>
    <row r="9" spans="1:14" ht="15" customHeight="1" x14ac:dyDescent="0.25">
      <c r="A9" s="581" t="s">
        <v>446</v>
      </c>
      <c r="B9" s="582"/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3"/>
    </row>
    <row r="10" spans="1:14" ht="15" customHeight="1" x14ac:dyDescent="0.25">
      <c r="A10" s="584" t="s">
        <v>788</v>
      </c>
      <c r="B10" s="585"/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6"/>
    </row>
    <row r="11" spans="1:14" ht="168" customHeight="1" x14ac:dyDescent="0.25">
      <c r="A11" s="4" t="s">
        <v>789</v>
      </c>
      <c r="B11" s="4">
        <v>1</v>
      </c>
      <c r="C11" s="356" t="s">
        <v>790</v>
      </c>
      <c r="D11" s="4">
        <v>2022</v>
      </c>
      <c r="E11" s="4" t="s">
        <v>40</v>
      </c>
      <c r="F11" s="13">
        <f>SUM(G11:K11)</f>
        <v>0</v>
      </c>
      <c r="G11" s="13"/>
      <c r="H11" s="13"/>
      <c r="I11" s="13"/>
      <c r="J11" s="13"/>
      <c r="K11" s="13"/>
      <c r="L11" s="4" t="s">
        <v>791</v>
      </c>
      <c r="M11" s="4">
        <v>2</v>
      </c>
    </row>
    <row r="12" spans="1:14" s="15" customFormat="1" x14ac:dyDescent="0.25">
      <c r="A12" s="8"/>
      <c r="B12" s="10" t="s">
        <v>38</v>
      </c>
      <c r="C12" s="11" t="s">
        <v>7</v>
      </c>
      <c r="D12" s="10"/>
      <c r="E12" s="12"/>
      <c r="F12" s="13">
        <f>SUM(G12:K12)</f>
        <v>0</v>
      </c>
      <c r="G12" s="13">
        <f>SUM(G11)</f>
        <v>0</v>
      </c>
      <c r="H12" s="13">
        <f t="shared" ref="H12:K12" si="0">SUM(H11)</f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1"/>
      <c r="M12" s="4"/>
    </row>
  </sheetData>
  <mergeCells count="19">
    <mergeCell ref="A9:M9"/>
    <mergeCell ref="A10:M10"/>
    <mergeCell ref="G5:K5"/>
    <mergeCell ref="G6:G7"/>
    <mergeCell ref="H6:I6"/>
    <mergeCell ref="J6:J7"/>
    <mergeCell ref="K6:K7"/>
    <mergeCell ref="L6:L7"/>
    <mergeCell ref="A2:M2"/>
    <mergeCell ref="A3:M3"/>
    <mergeCell ref="A4:A7"/>
    <mergeCell ref="B4:B7"/>
    <mergeCell ref="C4:C7"/>
    <mergeCell ref="D4:D7"/>
    <mergeCell ref="E4:E7"/>
    <mergeCell ref="F4:K4"/>
    <mergeCell ref="L4:M5"/>
    <mergeCell ref="F5:F7"/>
    <mergeCell ref="M6:M7"/>
  </mergeCells>
  <printOptions horizontalCentered="1"/>
  <pageMargins left="0.11811023622047245" right="0" top="0.39370078740157483" bottom="0.23622047244094491" header="0" footer="0"/>
  <pageSetup paperSize="9" scale="70" firstPageNumber="25" orientation="landscape" r:id="rId1"/>
  <headerFooter differentFirst="1">
    <oddFooter>&amp;C&amp;"Times New Roman,обычный"&amp;12&amp;P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N24"/>
  <sheetViews>
    <sheetView view="pageBreakPreview" topLeftCell="A17" zoomScale="90" zoomScaleNormal="90" zoomScaleSheetLayoutView="90" zoomScalePageLayoutView="80" workbookViewId="0">
      <selection activeCell="H18" sqref="G18:K18"/>
    </sheetView>
  </sheetViews>
  <sheetFormatPr defaultRowHeight="15" x14ac:dyDescent="0.25"/>
  <cols>
    <col min="1" max="1" width="21.7109375" style="1" customWidth="1"/>
    <col min="2" max="2" width="7.140625" style="6" customWidth="1"/>
    <col min="3" max="3" width="24.42578125" style="1" customWidth="1"/>
    <col min="4" max="4" width="10.42578125" style="6" customWidth="1"/>
    <col min="5" max="5" width="20.42578125" style="6" customWidth="1"/>
    <col min="6" max="6" width="13.42578125" style="16" customWidth="1"/>
    <col min="7" max="7" width="11.7109375" style="16" customWidth="1"/>
    <col min="8" max="8" width="12.7109375" style="16" customWidth="1"/>
    <col min="9" max="9" width="18.140625" style="16" customWidth="1"/>
    <col min="10" max="10" width="13.85546875" style="16" customWidth="1"/>
    <col min="11" max="11" width="10.5703125" style="16" customWidth="1"/>
    <col min="12" max="12" width="15.28515625" style="1" customWidth="1"/>
    <col min="13" max="13" width="12.42578125" style="6" customWidth="1"/>
    <col min="14" max="14" width="29.42578125" style="1" customWidth="1"/>
    <col min="15" max="15" width="14" style="2" bestFit="1" customWidth="1"/>
    <col min="16" max="16" width="9.140625" style="2"/>
    <col min="17" max="18" width="10.140625" style="2" bestFit="1" customWidth="1"/>
    <col min="19" max="19" width="9.140625" style="2"/>
    <col min="20" max="20" width="10.140625" style="2" bestFit="1" customWidth="1"/>
    <col min="21" max="16384" width="9.140625" style="2"/>
  </cols>
  <sheetData>
    <row r="2" spans="1:14" x14ac:dyDescent="0.2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</row>
    <row r="3" spans="1:14" ht="15" customHeight="1" x14ac:dyDescent="0.25">
      <c r="A3" s="579" t="s">
        <v>0</v>
      </c>
      <c r="B3" s="579" t="s">
        <v>1</v>
      </c>
      <c r="C3" s="579" t="s">
        <v>2</v>
      </c>
      <c r="D3" s="579" t="s">
        <v>3</v>
      </c>
      <c r="E3" s="579" t="s">
        <v>4</v>
      </c>
      <c r="F3" s="580" t="s">
        <v>5</v>
      </c>
      <c r="G3" s="580"/>
      <c r="H3" s="580"/>
      <c r="I3" s="580"/>
      <c r="J3" s="580"/>
      <c r="K3" s="580"/>
      <c r="L3" s="579" t="s">
        <v>6</v>
      </c>
      <c r="M3" s="579"/>
    </row>
    <row r="4" spans="1:14" x14ac:dyDescent="0.25">
      <c r="A4" s="579"/>
      <c r="B4" s="579"/>
      <c r="C4" s="579"/>
      <c r="D4" s="579"/>
      <c r="E4" s="579"/>
      <c r="F4" s="580" t="s">
        <v>7</v>
      </c>
      <c r="G4" s="580" t="s">
        <v>8</v>
      </c>
      <c r="H4" s="580"/>
      <c r="I4" s="580"/>
      <c r="J4" s="580"/>
      <c r="K4" s="580"/>
      <c r="L4" s="579"/>
      <c r="M4" s="579"/>
    </row>
    <row r="5" spans="1:14" x14ac:dyDescent="0.25">
      <c r="A5" s="579"/>
      <c r="B5" s="579"/>
      <c r="C5" s="579"/>
      <c r="D5" s="579"/>
      <c r="E5" s="579"/>
      <c r="F5" s="580"/>
      <c r="G5" s="580" t="s">
        <v>9</v>
      </c>
      <c r="H5" s="580" t="s">
        <v>10</v>
      </c>
      <c r="I5" s="580"/>
      <c r="J5" s="580" t="s">
        <v>11</v>
      </c>
      <c r="K5" s="580" t="s">
        <v>12</v>
      </c>
      <c r="L5" s="579" t="s">
        <v>13</v>
      </c>
      <c r="M5" s="579" t="s">
        <v>14</v>
      </c>
    </row>
    <row r="6" spans="1:14" ht="64.5" customHeight="1" x14ac:dyDescent="0.25">
      <c r="A6" s="579"/>
      <c r="B6" s="579"/>
      <c r="C6" s="579"/>
      <c r="D6" s="579"/>
      <c r="E6" s="579"/>
      <c r="F6" s="580"/>
      <c r="G6" s="580"/>
      <c r="H6" s="3" t="s">
        <v>15</v>
      </c>
      <c r="I6" s="3" t="s">
        <v>16</v>
      </c>
      <c r="J6" s="580"/>
      <c r="K6" s="580"/>
      <c r="L6" s="579"/>
      <c r="M6" s="579"/>
    </row>
    <row r="7" spans="1:14" s="6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1"/>
    </row>
    <row r="8" spans="1:14" ht="15" customHeight="1" x14ac:dyDescent="0.25">
      <c r="A8" s="581" t="s">
        <v>792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3"/>
    </row>
    <row r="9" spans="1:14" ht="15" customHeight="1" x14ac:dyDescent="0.25">
      <c r="A9" s="584" t="s">
        <v>793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6"/>
    </row>
    <row r="10" spans="1:14" ht="79.5" customHeight="1" x14ac:dyDescent="0.25">
      <c r="A10" s="357" t="s">
        <v>794</v>
      </c>
      <c r="B10" s="4">
        <v>1</v>
      </c>
      <c r="C10" s="358" t="s">
        <v>795</v>
      </c>
      <c r="D10" s="4">
        <v>2022</v>
      </c>
      <c r="E10" s="359" t="s">
        <v>796</v>
      </c>
      <c r="F10" s="282">
        <f>SUM(G10:K10)</f>
        <v>0</v>
      </c>
      <c r="G10" s="280"/>
      <c r="H10" s="280"/>
      <c r="I10" s="282"/>
      <c r="J10" s="280"/>
      <c r="K10" s="280"/>
      <c r="L10" s="285" t="s">
        <v>797</v>
      </c>
      <c r="M10" s="4" t="s">
        <v>798</v>
      </c>
    </row>
    <row r="11" spans="1:14" ht="75.75" customHeight="1" x14ac:dyDescent="0.25">
      <c r="A11" s="322" t="s">
        <v>794</v>
      </c>
      <c r="B11" s="70">
        <v>2</v>
      </c>
      <c r="C11" s="8" t="s">
        <v>799</v>
      </c>
      <c r="D11" s="4">
        <v>2022</v>
      </c>
      <c r="E11" s="4" t="s">
        <v>800</v>
      </c>
      <c r="F11" s="282">
        <f t="shared" ref="F11:F18" si="0">SUM(G11:K11)</f>
        <v>0</v>
      </c>
      <c r="G11" s="282"/>
      <c r="H11" s="282"/>
      <c r="I11" s="282"/>
      <c r="J11" s="282"/>
      <c r="K11" s="282"/>
      <c r="L11" s="281" t="s">
        <v>801</v>
      </c>
      <c r="M11" s="4" t="s">
        <v>802</v>
      </c>
    </row>
    <row r="12" spans="1:14" ht="155.25" customHeight="1" x14ac:dyDescent="0.25">
      <c r="A12" s="100"/>
      <c r="B12" s="70">
        <v>3</v>
      </c>
      <c r="C12" s="302" t="s">
        <v>803</v>
      </c>
      <c r="D12" s="6">
        <v>2022</v>
      </c>
      <c r="E12" s="4" t="s">
        <v>800</v>
      </c>
      <c r="F12" s="282">
        <f t="shared" si="0"/>
        <v>0</v>
      </c>
      <c r="G12" s="280"/>
      <c r="H12" s="280"/>
      <c r="I12" s="282"/>
      <c r="J12" s="280"/>
      <c r="K12" s="280"/>
      <c r="L12" s="285" t="s">
        <v>804</v>
      </c>
      <c r="M12" s="4" t="s">
        <v>805</v>
      </c>
    </row>
    <row r="13" spans="1:14" ht="169.5" customHeight="1" x14ac:dyDescent="0.25">
      <c r="A13" s="112"/>
      <c r="B13" s="70">
        <v>4</v>
      </c>
      <c r="C13" s="281" t="s">
        <v>806</v>
      </c>
      <c r="D13" s="4">
        <v>2022</v>
      </c>
      <c r="E13" s="74" t="s">
        <v>807</v>
      </c>
      <c r="F13" s="282">
        <f t="shared" si="0"/>
        <v>0</v>
      </c>
      <c r="G13" s="282"/>
      <c r="H13" s="282"/>
      <c r="I13" s="282"/>
      <c r="J13" s="282"/>
      <c r="K13" s="282"/>
      <c r="L13" s="281" t="s">
        <v>808</v>
      </c>
      <c r="M13" s="4">
        <v>1</v>
      </c>
    </row>
    <row r="14" spans="1:14" ht="153" customHeight="1" x14ac:dyDescent="0.25">
      <c r="A14" s="120"/>
      <c r="B14" s="70">
        <v>5</v>
      </c>
      <c r="C14" s="360" t="s">
        <v>809</v>
      </c>
      <c r="D14" s="4">
        <v>2022</v>
      </c>
      <c r="E14" s="4" t="s">
        <v>810</v>
      </c>
      <c r="F14" s="282">
        <f t="shared" si="0"/>
        <v>2150</v>
      </c>
      <c r="G14" s="282"/>
      <c r="H14" s="282"/>
      <c r="I14" s="282">
        <v>2150</v>
      </c>
      <c r="J14" s="282"/>
      <c r="K14" s="282"/>
      <c r="L14" s="314" t="s">
        <v>811</v>
      </c>
      <c r="M14" s="4" t="s">
        <v>812</v>
      </c>
    </row>
    <row r="15" spans="1:14" s="364" customFormat="1" ht="198.75" customHeight="1" x14ac:dyDescent="0.25">
      <c r="A15" s="362"/>
      <c r="B15" s="70">
        <v>6</v>
      </c>
      <c r="C15" s="360" t="s">
        <v>813</v>
      </c>
      <c r="D15" s="4">
        <v>2022</v>
      </c>
      <c r="E15" s="4" t="s">
        <v>810</v>
      </c>
      <c r="F15" s="282">
        <f t="shared" si="0"/>
        <v>0</v>
      </c>
      <c r="G15" s="363"/>
      <c r="H15" s="363"/>
      <c r="I15" s="282"/>
      <c r="J15" s="363"/>
      <c r="K15" s="363"/>
      <c r="L15" s="360" t="s">
        <v>814</v>
      </c>
      <c r="M15" s="4" t="s">
        <v>815</v>
      </c>
    </row>
    <row r="16" spans="1:14" ht="81" customHeight="1" x14ac:dyDescent="0.25">
      <c r="A16" s="100"/>
      <c r="B16" s="70">
        <v>7</v>
      </c>
      <c r="C16" s="360" t="s">
        <v>816</v>
      </c>
      <c r="D16" s="4">
        <v>2022</v>
      </c>
      <c r="E16" s="74" t="s">
        <v>807</v>
      </c>
      <c r="F16" s="282">
        <f t="shared" si="0"/>
        <v>0</v>
      </c>
      <c r="G16" s="280"/>
      <c r="H16" s="280"/>
      <c r="I16" s="282"/>
      <c r="J16" s="280"/>
      <c r="K16" s="280"/>
      <c r="L16" s="314" t="s">
        <v>817</v>
      </c>
      <c r="M16" s="4">
        <v>8</v>
      </c>
    </row>
    <row r="17" spans="1:13" ht="77.25" customHeight="1" x14ac:dyDescent="0.25">
      <c r="A17" s="112"/>
      <c r="B17" s="70">
        <v>8</v>
      </c>
      <c r="C17" s="360" t="s">
        <v>818</v>
      </c>
      <c r="D17" s="4">
        <v>2022</v>
      </c>
      <c r="E17" s="74" t="s">
        <v>40</v>
      </c>
      <c r="F17" s="282">
        <f t="shared" si="0"/>
        <v>0</v>
      </c>
      <c r="G17" s="282"/>
      <c r="H17" s="282"/>
      <c r="I17" s="282"/>
      <c r="J17" s="282"/>
      <c r="K17" s="282"/>
      <c r="L17" s="314" t="s">
        <v>819</v>
      </c>
      <c r="M17" s="4">
        <v>2</v>
      </c>
    </row>
    <row r="18" spans="1:13" ht="15" customHeight="1" x14ac:dyDescent="0.25">
      <c r="A18" s="10"/>
      <c r="B18" s="4" t="s">
        <v>152</v>
      </c>
      <c r="C18" s="11" t="s">
        <v>7</v>
      </c>
      <c r="D18" s="10"/>
      <c r="E18" s="10"/>
      <c r="F18" s="282">
        <f t="shared" si="0"/>
        <v>2150</v>
      </c>
      <c r="G18" s="280">
        <f>SUM(G10:G17)</f>
        <v>0</v>
      </c>
      <c r="H18" s="280">
        <f t="shared" ref="H18:K18" si="1">SUM(H10:H17)</f>
        <v>0</v>
      </c>
      <c r="I18" s="280">
        <f t="shared" si="1"/>
        <v>2150</v>
      </c>
      <c r="J18" s="280">
        <f t="shared" si="1"/>
        <v>0</v>
      </c>
      <c r="K18" s="280">
        <f t="shared" si="1"/>
        <v>0</v>
      </c>
      <c r="L18" s="10"/>
      <c r="M18" s="10"/>
    </row>
    <row r="24" spans="1:13" x14ac:dyDescent="0.25">
      <c r="D24" s="17"/>
    </row>
  </sheetData>
  <mergeCells count="18">
    <mergeCell ref="A8:M8"/>
    <mergeCell ref="A9:M9"/>
    <mergeCell ref="G5:G6"/>
    <mergeCell ref="H5:I5"/>
    <mergeCell ref="J5:J6"/>
    <mergeCell ref="K5:K6"/>
    <mergeCell ref="L5:L6"/>
    <mergeCell ref="M5:M6"/>
    <mergeCell ref="A2:M2"/>
    <mergeCell ref="A3:A6"/>
    <mergeCell ref="B3:B6"/>
    <mergeCell ref="C3:C6"/>
    <mergeCell ref="D3:D6"/>
    <mergeCell ref="E3:E6"/>
    <mergeCell ref="F3:K3"/>
    <mergeCell ref="L3:M4"/>
    <mergeCell ref="F4:F6"/>
    <mergeCell ref="G4:K4"/>
  </mergeCells>
  <printOptions horizontalCentered="1"/>
  <pageMargins left="0.11811023622047245" right="0" top="0.39370078740157483" bottom="0.23622047244094491" header="0" footer="0"/>
  <pageSetup paperSize="9" scale="74" firstPageNumber="25" orientation="landscape" r:id="rId1"/>
  <headerFooter differentFirst="1">
    <oddFooter>&amp;C&amp;"Times New Roman,обычный"&amp;12&amp;P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N13"/>
  <sheetViews>
    <sheetView view="pageBreakPreview" zoomScale="90" zoomScaleNormal="90" zoomScaleSheetLayoutView="90" zoomScalePageLayoutView="80" workbookViewId="0">
      <selection activeCell="J19" sqref="J19"/>
    </sheetView>
  </sheetViews>
  <sheetFormatPr defaultRowHeight="15" x14ac:dyDescent="0.25"/>
  <cols>
    <col min="1" max="1" width="21.7109375" style="1" customWidth="1"/>
    <col min="2" max="2" width="7.140625" style="6" customWidth="1"/>
    <col min="3" max="3" width="26.7109375" style="1" customWidth="1"/>
    <col min="4" max="4" width="10.42578125" style="6" customWidth="1"/>
    <col min="5" max="5" width="20.42578125" style="6" customWidth="1"/>
    <col min="6" max="6" width="13.42578125" style="16" customWidth="1"/>
    <col min="7" max="7" width="11.7109375" style="16" customWidth="1"/>
    <col min="8" max="8" width="12.7109375" style="16" customWidth="1"/>
    <col min="9" max="9" width="18.140625" style="16" customWidth="1"/>
    <col min="10" max="10" width="13.85546875" style="16" customWidth="1"/>
    <col min="11" max="11" width="10.5703125" style="16" customWidth="1"/>
    <col min="12" max="12" width="15.28515625" style="1" customWidth="1"/>
    <col min="13" max="13" width="12.42578125" style="6" customWidth="1"/>
    <col min="14" max="14" width="29.42578125" style="1" customWidth="1"/>
    <col min="15" max="15" width="14" style="2" bestFit="1" customWidth="1"/>
    <col min="16" max="16" width="9.140625" style="2"/>
    <col min="17" max="18" width="10.140625" style="2" bestFit="1" customWidth="1"/>
    <col min="19" max="19" width="9.140625" style="2"/>
    <col min="20" max="20" width="10.140625" style="2" bestFit="1" customWidth="1"/>
    <col min="21" max="16384" width="9.140625" style="2"/>
  </cols>
  <sheetData>
    <row r="2" spans="1:14" x14ac:dyDescent="0.2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</row>
    <row r="3" spans="1:14" ht="15" customHeight="1" x14ac:dyDescent="0.25">
      <c r="A3" s="579" t="s">
        <v>0</v>
      </c>
      <c r="B3" s="579" t="s">
        <v>1</v>
      </c>
      <c r="C3" s="579" t="s">
        <v>2</v>
      </c>
      <c r="D3" s="579" t="s">
        <v>3</v>
      </c>
      <c r="E3" s="579" t="s">
        <v>4</v>
      </c>
      <c r="F3" s="580" t="s">
        <v>5</v>
      </c>
      <c r="G3" s="580"/>
      <c r="H3" s="580"/>
      <c r="I3" s="580"/>
      <c r="J3" s="580"/>
      <c r="K3" s="580"/>
      <c r="L3" s="579" t="s">
        <v>6</v>
      </c>
      <c r="M3" s="579"/>
    </row>
    <row r="4" spans="1:14" x14ac:dyDescent="0.25">
      <c r="A4" s="579"/>
      <c r="B4" s="579"/>
      <c r="C4" s="579"/>
      <c r="D4" s="579"/>
      <c r="E4" s="579"/>
      <c r="F4" s="580" t="s">
        <v>7</v>
      </c>
      <c r="G4" s="580" t="s">
        <v>8</v>
      </c>
      <c r="H4" s="580"/>
      <c r="I4" s="580"/>
      <c r="J4" s="580"/>
      <c r="K4" s="580"/>
      <c r="L4" s="579"/>
      <c r="M4" s="579"/>
    </row>
    <row r="5" spans="1:14" x14ac:dyDescent="0.25">
      <c r="A5" s="579"/>
      <c r="B5" s="579"/>
      <c r="C5" s="579"/>
      <c r="D5" s="579"/>
      <c r="E5" s="579"/>
      <c r="F5" s="580"/>
      <c r="G5" s="580" t="s">
        <v>9</v>
      </c>
      <c r="H5" s="580" t="s">
        <v>10</v>
      </c>
      <c r="I5" s="580"/>
      <c r="J5" s="580" t="s">
        <v>11</v>
      </c>
      <c r="K5" s="580" t="s">
        <v>12</v>
      </c>
      <c r="L5" s="579" t="s">
        <v>13</v>
      </c>
      <c r="M5" s="579" t="s">
        <v>14</v>
      </c>
    </row>
    <row r="6" spans="1:14" ht="64.5" customHeight="1" x14ac:dyDescent="0.25">
      <c r="A6" s="579"/>
      <c r="B6" s="579"/>
      <c r="C6" s="579"/>
      <c r="D6" s="579"/>
      <c r="E6" s="579"/>
      <c r="F6" s="580"/>
      <c r="G6" s="580"/>
      <c r="H6" s="3" t="s">
        <v>15</v>
      </c>
      <c r="I6" s="3" t="s">
        <v>16</v>
      </c>
      <c r="J6" s="580"/>
      <c r="K6" s="580"/>
      <c r="L6" s="579"/>
      <c r="M6" s="579"/>
    </row>
    <row r="7" spans="1:14" s="6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1"/>
    </row>
    <row r="8" spans="1:14" ht="15" customHeight="1" x14ac:dyDescent="0.25">
      <c r="A8" s="581" t="s">
        <v>792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3"/>
    </row>
    <row r="9" spans="1:14" ht="15" customHeight="1" x14ac:dyDescent="0.25">
      <c r="A9" s="593" t="s">
        <v>820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6"/>
    </row>
    <row r="10" spans="1:14" ht="84.75" hidden="1" customHeight="1" x14ac:dyDescent="0.25">
      <c r="A10" s="434" t="s">
        <v>821</v>
      </c>
      <c r="B10" s="431">
        <v>1</v>
      </c>
      <c r="C10" s="405" t="s">
        <v>822</v>
      </c>
      <c r="D10" s="432">
        <v>2022</v>
      </c>
      <c r="E10" s="432" t="s">
        <v>200</v>
      </c>
      <c r="F10" s="433">
        <f>SUM(G10:K10)</f>
        <v>0</v>
      </c>
      <c r="G10" s="432"/>
      <c r="H10" s="432"/>
      <c r="I10" s="433"/>
      <c r="J10" s="432"/>
      <c r="K10" s="432"/>
      <c r="L10" s="432" t="s">
        <v>823</v>
      </c>
      <c r="M10" s="432">
        <v>1</v>
      </c>
    </row>
    <row r="11" spans="1:14" s="368" customFormat="1" ht="230.25" customHeight="1" x14ac:dyDescent="0.25">
      <c r="A11" s="434" t="s">
        <v>821</v>
      </c>
      <c r="B11" s="365">
        <v>1</v>
      </c>
      <c r="C11" s="223" t="s">
        <v>824</v>
      </c>
      <c r="D11" s="336">
        <v>2022</v>
      </c>
      <c r="E11" s="336" t="s">
        <v>200</v>
      </c>
      <c r="F11" s="366">
        <f t="shared" ref="F11:F13" si="0">SUM(G11:K11)</f>
        <v>20</v>
      </c>
      <c r="G11" s="336"/>
      <c r="H11" s="336"/>
      <c r="I11" s="366">
        <v>20</v>
      </c>
      <c r="J11" s="223"/>
      <c r="K11" s="223"/>
      <c r="L11" s="367" t="s">
        <v>825</v>
      </c>
      <c r="M11" s="336">
        <v>5</v>
      </c>
    </row>
    <row r="12" spans="1:14" s="370" customFormat="1" ht="56.25" hidden="1" customHeight="1" x14ac:dyDescent="0.25">
      <c r="A12" s="369"/>
      <c r="B12" s="431">
        <v>3</v>
      </c>
      <c r="C12" s="405" t="s">
        <v>826</v>
      </c>
      <c r="D12" s="432">
        <v>2022</v>
      </c>
      <c r="E12" s="432" t="s">
        <v>200</v>
      </c>
      <c r="F12" s="433">
        <f t="shared" si="0"/>
        <v>0</v>
      </c>
      <c r="G12" s="433"/>
      <c r="H12" s="433"/>
      <c r="I12" s="433"/>
      <c r="J12" s="405"/>
      <c r="K12" s="405"/>
      <c r="L12" s="405" t="s">
        <v>827</v>
      </c>
      <c r="M12" s="432">
        <v>2</v>
      </c>
      <c r="N12" s="368"/>
    </row>
    <row r="13" spans="1:14" s="15" customFormat="1" ht="15.75" x14ac:dyDescent="0.25">
      <c r="A13" s="223"/>
      <c r="B13" s="371">
        <v>1</v>
      </c>
      <c r="C13" s="225" t="s">
        <v>7</v>
      </c>
      <c r="D13" s="371"/>
      <c r="E13" s="372"/>
      <c r="F13" s="569">
        <f t="shared" si="0"/>
        <v>20</v>
      </c>
      <c r="G13" s="373">
        <f>SUM(G10:G12)</f>
        <v>0</v>
      </c>
      <c r="H13" s="373">
        <f>SUM(H10:H12)</f>
        <v>0</v>
      </c>
      <c r="I13" s="373">
        <f>SUM(I10:I12)</f>
        <v>20</v>
      </c>
      <c r="J13" s="373">
        <f>SUM(J10:J12)</f>
        <v>0</v>
      </c>
      <c r="K13" s="373">
        <f>SUM(K10:K12)</f>
        <v>0</v>
      </c>
      <c r="L13" s="225"/>
      <c r="M13" s="336"/>
      <c r="N13" s="14"/>
    </row>
  </sheetData>
  <mergeCells count="18">
    <mergeCell ref="A8:M8"/>
    <mergeCell ref="A9:M9"/>
    <mergeCell ref="G5:G6"/>
    <mergeCell ref="H5:I5"/>
    <mergeCell ref="J5:J6"/>
    <mergeCell ref="K5:K6"/>
    <mergeCell ref="L5:L6"/>
    <mergeCell ref="M5:M6"/>
    <mergeCell ref="A2:M2"/>
    <mergeCell ref="A3:A6"/>
    <mergeCell ref="B3:B6"/>
    <mergeCell ref="C3:C6"/>
    <mergeCell ref="D3:D6"/>
    <mergeCell ref="E3:E6"/>
    <mergeCell ref="F3:K3"/>
    <mergeCell ref="L3:M4"/>
    <mergeCell ref="F4:F6"/>
    <mergeCell ref="G4:K4"/>
  </mergeCells>
  <printOptions horizontalCentered="1"/>
  <pageMargins left="0.11811023622047245" right="0" top="0.39370078740157483" bottom="0.23622047244094491" header="0" footer="0"/>
  <pageSetup paperSize="9" scale="73" firstPageNumber="25" orientation="landscape" r:id="rId1"/>
  <headerFooter differentFirst="1">
    <oddFooter>&amp;C&amp;"Times New Roman,обычный"&amp;12&amp;P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>
      <selection activeCell="T30" sqref="T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"/>
  <sheetViews>
    <sheetView view="pageBreakPreview" topLeftCell="A13" zoomScale="90" zoomScaleNormal="90" zoomScaleSheetLayoutView="90" zoomScalePageLayoutView="80" workbookViewId="0">
      <selection activeCell="C18" sqref="C18"/>
    </sheetView>
  </sheetViews>
  <sheetFormatPr defaultRowHeight="15" x14ac:dyDescent="0.25"/>
  <cols>
    <col min="1" max="1" width="21.7109375" style="1" customWidth="1"/>
    <col min="2" max="2" width="5.85546875" style="6" customWidth="1"/>
    <col min="3" max="3" width="25.28515625" style="1" customWidth="1"/>
    <col min="4" max="4" width="10.42578125" style="6" customWidth="1"/>
    <col min="5" max="5" width="20.42578125" style="6" customWidth="1"/>
    <col min="6" max="6" width="13.42578125" style="16" customWidth="1"/>
    <col min="7" max="7" width="11.7109375" style="16" customWidth="1"/>
    <col min="8" max="8" width="12.5703125" style="16" customWidth="1"/>
    <col min="9" max="9" width="14.28515625" style="16" customWidth="1"/>
    <col min="10" max="10" width="12.140625" style="16" customWidth="1"/>
    <col min="11" max="11" width="12.42578125" style="16" customWidth="1"/>
    <col min="12" max="12" width="15.28515625" style="1" customWidth="1"/>
    <col min="13" max="13" width="14.28515625" style="6" customWidth="1"/>
    <col min="14" max="14" width="29.42578125" style="1" customWidth="1"/>
    <col min="15" max="15" width="14" style="2" bestFit="1" customWidth="1"/>
    <col min="16" max="16" width="9.140625" style="2"/>
    <col min="17" max="18" width="10.140625" style="2" bestFit="1" customWidth="1"/>
    <col min="19" max="19" width="9.140625" style="2"/>
    <col min="20" max="20" width="10.140625" style="2" bestFit="1" customWidth="1"/>
    <col min="21" max="256" width="9.140625" style="2"/>
    <col min="257" max="257" width="21.7109375" style="2" customWidth="1"/>
    <col min="258" max="258" width="5.85546875" style="2" customWidth="1"/>
    <col min="259" max="259" width="25.28515625" style="2" customWidth="1"/>
    <col min="260" max="260" width="10.42578125" style="2" customWidth="1"/>
    <col min="261" max="261" width="20.42578125" style="2" customWidth="1"/>
    <col min="262" max="262" width="13.42578125" style="2" customWidth="1"/>
    <col min="263" max="263" width="11.7109375" style="2" customWidth="1"/>
    <col min="264" max="264" width="12.5703125" style="2" customWidth="1"/>
    <col min="265" max="265" width="14.28515625" style="2" customWidth="1"/>
    <col min="266" max="266" width="12.140625" style="2" customWidth="1"/>
    <col min="267" max="267" width="12.42578125" style="2" customWidth="1"/>
    <col min="268" max="268" width="15.28515625" style="2" customWidth="1"/>
    <col min="269" max="269" width="14.28515625" style="2" customWidth="1"/>
    <col min="270" max="270" width="29.42578125" style="2" customWidth="1"/>
    <col min="271" max="271" width="14" style="2" bestFit="1" customWidth="1"/>
    <col min="272" max="272" width="9.140625" style="2"/>
    <col min="273" max="274" width="10.140625" style="2" bestFit="1" customWidth="1"/>
    <col min="275" max="275" width="9.140625" style="2"/>
    <col min="276" max="276" width="10.140625" style="2" bestFit="1" customWidth="1"/>
    <col min="277" max="512" width="9.140625" style="2"/>
    <col min="513" max="513" width="21.7109375" style="2" customWidth="1"/>
    <col min="514" max="514" width="5.85546875" style="2" customWidth="1"/>
    <col min="515" max="515" width="25.28515625" style="2" customWidth="1"/>
    <col min="516" max="516" width="10.42578125" style="2" customWidth="1"/>
    <col min="517" max="517" width="20.42578125" style="2" customWidth="1"/>
    <col min="518" max="518" width="13.42578125" style="2" customWidth="1"/>
    <col min="519" max="519" width="11.7109375" style="2" customWidth="1"/>
    <col min="520" max="520" width="12.5703125" style="2" customWidth="1"/>
    <col min="521" max="521" width="14.28515625" style="2" customWidth="1"/>
    <col min="522" max="522" width="12.140625" style="2" customWidth="1"/>
    <col min="523" max="523" width="12.42578125" style="2" customWidth="1"/>
    <col min="524" max="524" width="15.28515625" style="2" customWidth="1"/>
    <col min="525" max="525" width="14.28515625" style="2" customWidth="1"/>
    <col min="526" max="526" width="29.42578125" style="2" customWidth="1"/>
    <col min="527" max="527" width="14" style="2" bestFit="1" customWidth="1"/>
    <col min="528" max="528" width="9.140625" style="2"/>
    <col min="529" max="530" width="10.140625" style="2" bestFit="1" customWidth="1"/>
    <col min="531" max="531" width="9.140625" style="2"/>
    <col min="532" max="532" width="10.140625" style="2" bestFit="1" customWidth="1"/>
    <col min="533" max="768" width="9.140625" style="2"/>
    <col min="769" max="769" width="21.7109375" style="2" customWidth="1"/>
    <col min="770" max="770" width="5.85546875" style="2" customWidth="1"/>
    <col min="771" max="771" width="25.28515625" style="2" customWidth="1"/>
    <col min="772" max="772" width="10.42578125" style="2" customWidth="1"/>
    <col min="773" max="773" width="20.42578125" style="2" customWidth="1"/>
    <col min="774" max="774" width="13.42578125" style="2" customWidth="1"/>
    <col min="775" max="775" width="11.7109375" style="2" customWidth="1"/>
    <col min="776" max="776" width="12.5703125" style="2" customWidth="1"/>
    <col min="777" max="777" width="14.28515625" style="2" customWidth="1"/>
    <col min="778" max="778" width="12.140625" style="2" customWidth="1"/>
    <col min="779" max="779" width="12.42578125" style="2" customWidth="1"/>
    <col min="780" max="780" width="15.28515625" style="2" customWidth="1"/>
    <col min="781" max="781" width="14.28515625" style="2" customWidth="1"/>
    <col min="782" max="782" width="29.42578125" style="2" customWidth="1"/>
    <col min="783" max="783" width="14" style="2" bestFit="1" customWidth="1"/>
    <col min="784" max="784" width="9.140625" style="2"/>
    <col min="785" max="786" width="10.140625" style="2" bestFit="1" customWidth="1"/>
    <col min="787" max="787" width="9.140625" style="2"/>
    <col min="788" max="788" width="10.140625" style="2" bestFit="1" customWidth="1"/>
    <col min="789" max="1024" width="9.140625" style="2"/>
    <col min="1025" max="1025" width="21.7109375" style="2" customWidth="1"/>
    <col min="1026" max="1026" width="5.85546875" style="2" customWidth="1"/>
    <col min="1027" max="1027" width="25.28515625" style="2" customWidth="1"/>
    <col min="1028" max="1028" width="10.42578125" style="2" customWidth="1"/>
    <col min="1029" max="1029" width="20.42578125" style="2" customWidth="1"/>
    <col min="1030" max="1030" width="13.42578125" style="2" customWidth="1"/>
    <col min="1031" max="1031" width="11.7109375" style="2" customWidth="1"/>
    <col min="1032" max="1032" width="12.5703125" style="2" customWidth="1"/>
    <col min="1033" max="1033" width="14.28515625" style="2" customWidth="1"/>
    <col min="1034" max="1034" width="12.140625" style="2" customWidth="1"/>
    <col min="1035" max="1035" width="12.42578125" style="2" customWidth="1"/>
    <col min="1036" max="1036" width="15.28515625" style="2" customWidth="1"/>
    <col min="1037" max="1037" width="14.28515625" style="2" customWidth="1"/>
    <col min="1038" max="1038" width="29.42578125" style="2" customWidth="1"/>
    <col min="1039" max="1039" width="14" style="2" bestFit="1" customWidth="1"/>
    <col min="1040" max="1040" width="9.140625" style="2"/>
    <col min="1041" max="1042" width="10.140625" style="2" bestFit="1" customWidth="1"/>
    <col min="1043" max="1043" width="9.140625" style="2"/>
    <col min="1044" max="1044" width="10.140625" style="2" bestFit="1" customWidth="1"/>
    <col min="1045" max="1280" width="9.140625" style="2"/>
    <col min="1281" max="1281" width="21.7109375" style="2" customWidth="1"/>
    <col min="1282" max="1282" width="5.85546875" style="2" customWidth="1"/>
    <col min="1283" max="1283" width="25.28515625" style="2" customWidth="1"/>
    <col min="1284" max="1284" width="10.42578125" style="2" customWidth="1"/>
    <col min="1285" max="1285" width="20.42578125" style="2" customWidth="1"/>
    <col min="1286" max="1286" width="13.42578125" style="2" customWidth="1"/>
    <col min="1287" max="1287" width="11.7109375" style="2" customWidth="1"/>
    <col min="1288" max="1288" width="12.5703125" style="2" customWidth="1"/>
    <col min="1289" max="1289" width="14.28515625" style="2" customWidth="1"/>
    <col min="1290" max="1290" width="12.140625" style="2" customWidth="1"/>
    <col min="1291" max="1291" width="12.42578125" style="2" customWidth="1"/>
    <col min="1292" max="1292" width="15.28515625" style="2" customWidth="1"/>
    <col min="1293" max="1293" width="14.28515625" style="2" customWidth="1"/>
    <col min="1294" max="1294" width="29.42578125" style="2" customWidth="1"/>
    <col min="1295" max="1295" width="14" style="2" bestFit="1" customWidth="1"/>
    <col min="1296" max="1296" width="9.140625" style="2"/>
    <col min="1297" max="1298" width="10.140625" style="2" bestFit="1" customWidth="1"/>
    <col min="1299" max="1299" width="9.140625" style="2"/>
    <col min="1300" max="1300" width="10.140625" style="2" bestFit="1" customWidth="1"/>
    <col min="1301" max="1536" width="9.140625" style="2"/>
    <col min="1537" max="1537" width="21.7109375" style="2" customWidth="1"/>
    <col min="1538" max="1538" width="5.85546875" style="2" customWidth="1"/>
    <col min="1539" max="1539" width="25.28515625" style="2" customWidth="1"/>
    <col min="1540" max="1540" width="10.42578125" style="2" customWidth="1"/>
    <col min="1541" max="1541" width="20.42578125" style="2" customWidth="1"/>
    <col min="1542" max="1542" width="13.42578125" style="2" customWidth="1"/>
    <col min="1543" max="1543" width="11.7109375" style="2" customWidth="1"/>
    <col min="1544" max="1544" width="12.5703125" style="2" customWidth="1"/>
    <col min="1545" max="1545" width="14.28515625" style="2" customWidth="1"/>
    <col min="1546" max="1546" width="12.140625" style="2" customWidth="1"/>
    <col min="1547" max="1547" width="12.42578125" style="2" customWidth="1"/>
    <col min="1548" max="1548" width="15.28515625" style="2" customWidth="1"/>
    <col min="1549" max="1549" width="14.28515625" style="2" customWidth="1"/>
    <col min="1550" max="1550" width="29.42578125" style="2" customWidth="1"/>
    <col min="1551" max="1551" width="14" style="2" bestFit="1" customWidth="1"/>
    <col min="1552" max="1552" width="9.140625" style="2"/>
    <col min="1553" max="1554" width="10.140625" style="2" bestFit="1" customWidth="1"/>
    <col min="1555" max="1555" width="9.140625" style="2"/>
    <col min="1556" max="1556" width="10.140625" style="2" bestFit="1" customWidth="1"/>
    <col min="1557" max="1792" width="9.140625" style="2"/>
    <col min="1793" max="1793" width="21.7109375" style="2" customWidth="1"/>
    <col min="1794" max="1794" width="5.85546875" style="2" customWidth="1"/>
    <col min="1795" max="1795" width="25.28515625" style="2" customWidth="1"/>
    <col min="1796" max="1796" width="10.42578125" style="2" customWidth="1"/>
    <col min="1797" max="1797" width="20.42578125" style="2" customWidth="1"/>
    <col min="1798" max="1798" width="13.42578125" style="2" customWidth="1"/>
    <col min="1799" max="1799" width="11.7109375" style="2" customWidth="1"/>
    <col min="1800" max="1800" width="12.5703125" style="2" customWidth="1"/>
    <col min="1801" max="1801" width="14.28515625" style="2" customWidth="1"/>
    <col min="1802" max="1802" width="12.140625" style="2" customWidth="1"/>
    <col min="1803" max="1803" width="12.42578125" style="2" customWidth="1"/>
    <col min="1804" max="1804" width="15.28515625" style="2" customWidth="1"/>
    <col min="1805" max="1805" width="14.28515625" style="2" customWidth="1"/>
    <col min="1806" max="1806" width="29.42578125" style="2" customWidth="1"/>
    <col min="1807" max="1807" width="14" style="2" bestFit="1" customWidth="1"/>
    <col min="1808" max="1808" width="9.140625" style="2"/>
    <col min="1809" max="1810" width="10.140625" style="2" bestFit="1" customWidth="1"/>
    <col min="1811" max="1811" width="9.140625" style="2"/>
    <col min="1812" max="1812" width="10.140625" style="2" bestFit="1" customWidth="1"/>
    <col min="1813" max="2048" width="9.140625" style="2"/>
    <col min="2049" max="2049" width="21.7109375" style="2" customWidth="1"/>
    <col min="2050" max="2050" width="5.85546875" style="2" customWidth="1"/>
    <col min="2051" max="2051" width="25.28515625" style="2" customWidth="1"/>
    <col min="2052" max="2052" width="10.42578125" style="2" customWidth="1"/>
    <col min="2053" max="2053" width="20.42578125" style="2" customWidth="1"/>
    <col min="2054" max="2054" width="13.42578125" style="2" customWidth="1"/>
    <col min="2055" max="2055" width="11.7109375" style="2" customWidth="1"/>
    <col min="2056" max="2056" width="12.5703125" style="2" customWidth="1"/>
    <col min="2057" max="2057" width="14.28515625" style="2" customWidth="1"/>
    <col min="2058" max="2058" width="12.140625" style="2" customWidth="1"/>
    <col min="2059" max="2059" width="12.42578125" style="2" customWidth="1"/>
    <col min="2060" max="2060" width="15.28515625" style="2" customWidth="1"/>
    <col min="2061" max="2061" width="14.28515625" style="2" customWidth="1"/>
    <col min="2062" max="2062" width="29.42578125" style="2" customWidth="1"/>
    <col min="2063" max="2063" width="14" style="2" bestFit="1" customWidth="1"/>
    <col min="2064" max="2064" width="9.140625" style="2"/>
    <col min="2065" max="2066" width="10.140625" style="2" bestFit="1" customWidth="1"/>
    <col min="2067" max="2067" width="9.140625" style="2"/>
    <col min="2068" max="2068" width="10.140625" style="2" bestFit="1" customWidth="1"/>
    <col min="2069" max="2304" width="9.140625" style="2"/>
    <col min="2305" max="2305" width="21.7109375" style="2" customWidth="1"/>
    <col min="2306" max="2306" width="5.85546875" style="2" customWidth="1"/>
    <col min="2307" max="2307" width="25.28515625" style="2" customWidth="1"/>
    <col min="2308" max="2308" width="10.42578125" style="2" customWidth="1"/>
    <col min="2309" max="2309" width="20.42578125" style="2" customWidth="1"/>
    <col min="2310" max="2310" width="13.42578125" style="2" customWidth="1"/>
    <col min="2311" max="2311" width="11.7109375" style="2" customWidth="1"/>
    <col min="2312" max="2312" width="12.5703125" style="2" customWidth="1"/>
    <col min="2313" max="2313" width="14.28515625" style="2" customWidth="1"/>
    <col min="2314" max="2314" width="12.140625" style="2" customWidth="1"/>
    <col min="2315" max="2315" width="12.42578125" style="2" customWidth="1"/>
    <col min="2316" max="2316" width="15.28515625" style="2" customWidth="1"/>
    <col min="2317" max="2317" width="14.28515625" style="2" customWidth="1"/>
    <col min="2318" max="2318" width="29.42578125" style="2" customWidth="1"/>
    <col min="2319" max="2319" width="14" style="2" bestFit="1" customWidth="1"/>
    <col min="2320" max="2320" width="9.140625" style="2"/>
    <col min="2321" max="2322" width="10.140625" style="2" bestFit="1" customWidth="1"/>
    <col min="2323" max="2323" width="9.140625" style="2"/>
    <col min="2324" max="2324" width="10.140625" style="2" bestFit="1" customWidth="1"/>
    <col min="2325" max="2560" width="9.140625" style="2"/>
    <col min="2561" max="2561" width="21.7109375" style="2" customWidth="1"/>
    <col min="2562" max="2562" width="5.85546875" style="2" customWidth="1"/>
    <col min="2563" max="2563" width="25.28515625" style="2" customWidth="1"/>
    <col min="2564" max="2564" width="10.42578125" style="2" customWidth="1"/>
    <col min="2565" max="2565" width="20.42578125" style="2" customWidth="1"/>
    <col min="2566" max="2566" width="13.42578125" style="2" customWidth="1"/>
    <col min="2567" max="2567" width="11.7109375" style="2" customWidth="1"/>
    <col min="2568" max="2568" width="12.5703125" style="2" customWidth="1"/>
    <col min="2569" max="2569" width="14.28515625" style="2" customWidth="1"/>
    <col min="2570" max="2570" width="12.140625" style="2" customWidth="1"/>
    <col min="2571" max="2571" width="12.42578125" style="2" customWidth="1"/>
    <col min="2572" max="2572" width="15.28515625" style="2" customWidth="1"/>
    <col min="2573" max="2573" width="14.28515625" style="2" customWidth="1"/>
    <col min="2574" max="2574" width="29.42578125" style="2" customWidth="1"/>
    <col min="2575" max="2575" width="14" style="2" bestFit="1" customWidth="1"/>
    <col min="2576" max="2576" width="9.140625" style="2"/>
    <col min="2577" max="2578" width="10.140625" style="2" bestFit="1" customWidth="1"/>
    <col min="2579" max="2579" width="9.140625" style="2"/>
    <col min="2580" max="2580" width="10.140625" style="2" bestFit="1" customWidth="1"/>
    <col min="2581" max="2816" width="9.140625" style="2"/>
    <col min="2817" max="2817" width="21.7109375" style="2" customWidth="1"/>
    <col min="2818" max="2818" width="5.85546875" style="2" customWidth="1"/>
    <col min="2819" max="2819" width="25.28515625" style="2" customWidth="1"/>
    <col min="2820" max="2820" width="10.42578125" style="2" customWidth="1"/>
    <col min="2821" max="2821" width="20.42578125" style="2" customWidth="1"/>
    <col min="2822" max="2822" width="13.42578125" style="2" customWidth="1"/>
    <col min="2823" max="2823" width="11.7109375" style="2" customWidth="1"/>
    <col min="2824" max="2824" width="12.5703125" style="2" customWidth="1"/>
    <col min="2825" max="2825" width="14.28515625" style="2" customWidth="1"/>
    <col min="2826" max="2826" width="12.140625" style="2" customWidth="1"/>
    <col min="2827" max="2827" width="12.42578125" style="2" customWidth="1"/>
    <col min="2828" max="2828" width="15.28515625" style="2" customWidth="1"/>
    <col min="2829" max="2829" width="14.28515625" style="2" customWidth="1"/>
    <col min="2830" max="2830" width="29.42578125" style="2" customWidth="1"/>
    <col min="2831" max="2831" width="14" style="2" bestFit="1" customWidth="1"/>
    <col min="2832" max="2832" width="9.140625" style="2"/>
    <col min="2833" max="2834" width="10.140625" style="2" bestFit="1" customWidth="1"/>
    <col min="2835" max="2835" width="9.140625" style="2"/>
    <col min="2836" max="2836" width="10.140625" style="2" bestFit="1" customWidth="1"/>
    <col min="2837" max="3072" width="9.140625" style="2"/>
    <col min="3073" max="3073" width="21.7109375" style="2" customWidth="1"/>
    <col min="3074" max="3074" width="5.85546875" style="2" customWidth="1"/>
    <col min="3075" max="3075" width="25.28515625" style="2" customWidth="1"/>
    <col min="3076" max="3076" width="10.42578125" style="2" customWidth="1"/>
    <col min="3077" max="3077" width="20.42578125" style="2" customWidth="1"/>
    <col min="3078" max="3078" width="13.42578125" style="2" customWidth="1"/>
    <col min="3079" max="3079" width="11.7109375" style="2" customWidth="1"/>
    <col min="3080" max="3080" width="12.5703125" style="2" customWidth="1"/>
    <col min="3081" max="3081" width="14.28515625" style="2" customWidth="1"/>
    <col min="3082" max="3082" width="12.140625" style="2" customWidth="1"/>
    <col min="3083" max="3083" width="12.42578125" style="2" customWidth="1"/>
    <col min="3084" max="3084" width="15.28515625" style="2" customWidth="1"/>
    <col min="3085" max="3085" width="14.28515625" style="2" customWidth="1"/>
    <col min="3086" max="3086" width="29.42578125" style="2" customWidth="1"/>
    <col min="3087" max="3087" width="14" style="2" bestFit="1" customWidth="1"/>
    <col min="3088" max="3088" width="9.140625" style="2"/>
    <col min="3089" max="3090" width="10.140625" style="2" bestFit="1" customWidth="1"/>
    <col min="3091" max="3091" width="9.140625" style="2"/>
    <col min="3092" max="3092" width="10.140625" style="2" bestFit="1" customWidth="1"/>
    <col min="3093" max="3328" width="9.140625" style="2"/>
    <col min="3329" max="3329" width="21.7109375" style="2" customWidth="1"/>
    <col min="3330" max="3330" width="5.85546875" style="2" customWidth="1"/>
    <col min="3331" max="3331" width="25.28515625" style="2" customWidth="1"/>
    <col min="3332" max="3332" width="10.42578125" style="2" customWidth="1"/>
    <col min="3333" max="3333" width="20.42578125" style="2" customWidth="1"/>
    <col min="3334" max="3334" width="13.42578125" style="2" customWidth="1"/>
    <col min="3335" max="3335" width="11.7109375" style="2" customWidth="1"/>
    <col min="3336" max="3336" width="12.5703125" style="2" customWidth="1"/>
    <col min="3337" max="3337" width="14.28515625" style="2" customWidth="1"/>
    <col min="3338" max="3338" width="12.140625" style="2" customWidth="1"/>
    <col min="3339" max="3339" width="12.42578125" style="2" customWidth="1"/>
    <col min="3340" max="3340" width="15.28515625" style="2" customWidth="1"/>
    <col min="3341" max="3341" width="14.28515625" style="2" customWidth="1"/>
    <col min="3342" max="3342" width="29.42578125" style="2" customWidth="1"/>
    <col min="3343" max="3343" width="14" style="2" bestFit="1" customWidth="1"/>
    <col min="3344" max="3344" width="9.140625" style="2"/>
    <col min="3345" max="3346" width="10.140625" style="2" bestFit="1" customWidth="1"/>
    <col min="3347" max="3347" width="9.140625" style="2"/>
    <col min="3348" max="3348" width="10.140625" style="2" bestFit="1" customWidth="1"/>
    <col min="3349" max="3584" width="9.140625" style="2"/>
    <col min="3585" max="3585" width="21.7109375" style="2" customWidth="1"/>
    <col min="3586" max="3586" width="5.85546875" style="2" customWidth="1"/>
    <col min="3587" max="3587" width="25.28515625" style="2" customWidth="1"/>
    <col min="3588" max="3588" width="10.42578125" style="2" customWidth="1"/>
    <col min="3589" max="3589" width="20.42578125" style="2" customWidth="1"/>
    <col min="3590" max="3590" width="13.42578125" style="2" customWidth="1"/>
    <col min="3591" max="3591" width="11.7109375" style="2" customWidth="1"/>
    <col min="3592" max="3592" width="12.5703125" style="2" customWidth="1"/>
    <col min="3593" max="3593" width="14.28515625" style="2" customWidth="1"/>
    <col min="3594" max="3594" width="12.140625" style="2" customWidth="1"/>
    <col min="3595" max="3595" width="12.42578125" style="2" customWidth="1"/>
    <col min="3596" max="3596" width="15.28515625" style="2" customWidth="1"/>
    <col min="3597" max="3597" width="14.28515625" style="2" customWidth="1"/>
    <col min="3598" max="3598" width="29.42578125" style="2" customWidth="1"/>
    <col min="3599" max="3599" width="14" style="2" bestFit="1" customWidth="1"/>
    <col min="3600" max="3600" width="9.140625" style="2"/>
    <col min="3601" max="3602" width="10.140625" style="2" bestFit="1" customWidth="1"/>
    <col min="3603" max="3603" width="9.140625" style="2"/>
    <col min="3604" max="3604" width="10.140625" style="2" bestFit="1" customWidth="1"/>
    <col min="3605" max="3840" width="9.140625" style="2"/>
    <col min="3841" max="3841" width="21.7109375" style="2" customWidth="1"/>
    <col min="3842" max="3842" width="5.85546875" style="2" customWidth="1"/>
    <col min="3843" max="3843" width="25.28515625" style="2" customWidth="1"/>
    <col min="3844" max="3844" width="10.42578125" style="2" customWidth="1"/>
    <col min="3845" max="3845" width="20.42578125" style="2" customWidth="1"/>
    <col min="3846" max="3846" width="13.42578125" style="2" customWidth="1"/>
    <col min="3847" max="3847" width="11.7109375" style="2" customWidth="1"/>
    <col min="3848" max="3848" width="12.5703125" style="2" customWidth="1"/>
    <col min="3849" max="3849" width="14.28515625" style="2" customWidth="1"/>
    <col min="3850" max="3850" width="12.140625" style="2" customWidth="1"/>
    <col min="3851" max="3851" width="12.42578125" style="2" customWidth="1"/>
    <col min="3852" max="3852" width="15.28515625" style="2" customWidth="1"/>
    <col min="3853" max="3853" width="14.28515625" style="2" customWidth="1"/>
    <col min="3854" max="3854" width="29.42578125" style="2" customWidth="1"/>
    <col min="3855" max="3855" width="14" style="2" bestFit="1" customWidth="1"/>
    <col min="3856" max="3856" width="9.140625" style="2"/>
    <col min="3857" max="3858" width="10.140625" style="2" bestFit="1" customWidth="1"/>
    <col min="3859" max="3859" width="9.140625" style="2"/>
    <col min="3860" max="3860" width="10.140625" style="2" bestFit="1" customWidth="1"/>
    <col min="3861" max="4096" width="9.140625" style="2"/>
    <col min="4097" max="4097" width="21.7109375" style="2" customWidth="1"/>
    <col min="4098" max="4098" width="5.85546875" style="2" customWidth="1"/>
    <col min="4099" max="4099" width="25.28515625" style="2" customWidth="1"/>
    <col min="4100" max="4100" width="10.42578125" style="2" customWidth="1"/>
    <col min="4101" max="4101" width="20.42578125" style="2" customWidth="1"/>
    <col min="4102" max="4102" width="13.42578125" style="2" customWidth="1"/>
    <col min="4103" max="4103" width="11.7109375" style="2" customWidth="1"/>
    <col min="4104" max="4104" width="12.5703125" style="2" customWidth="1"/>
    <col min="4105" max="4105" width="14.28515625" style="2" customWidth="1"/>
    <col min="4106" max="4106" width="12.140625" style="2" customWidth="1"/>
    <col min="4107" max="4107" width="12.42578125" style="2" customWidth="1"/>
    <col min="4108" max="4108" width="15.28515625" style="2" customWidth="1"/>
    <col min="4109" max="4109" width="14.28515625" style="2" customWidth="1"/>
    <col min="4110" max="4110" width="29.42578125" style="2" customWidth="1"/>
    <col min="4111" max="4111" width="14" style="2" bestFit="1" customWidth="1"/>
    <col min="4112" max="4112" width="9.140625" style="2"/>
    <col min="4113" max="4114" width="10.140625" style="2" bestFit="1" customWidth="1"/>
    <col min="4115" max="4115" width="9.140625" style="2"/>
    <col min="4116" max="4116" width="10.140625" style="2" bestFit="1" customWidth="1"/>
    <col min="4117" max="4352" width="9.140625" style="2"/>
    <col min="4353" max="4353" width="21.7109375" style="2" customWidth="1"/>
    <col min="4354" max="4354" width="5.85546875" style="2" customWidth="1"/>
    <col min="4355" max="4355" width="25.28515625" style="2" customWidth="1"/>
    <col min="4356" max="4356" width="10.42578125" style="2" customWidth="1"/>
    <col min="4357" max="4357" width="20.42578125" style="2" customWidth="1"/>
    <col min="4358" max="4358" width="13.42578125" style="2" customWidth="1"/>
    <col min="4359" max="4359" width="11.7109375" style="2" customWidth="1"/>
    <col min="4360" max="4360" width="12.5703125" style="2" customWidth="1"/>
    <col min="4361" max="4361" width="14.28515625" style="2" customWidth="1"/>
    <col min="4362" max="4362" width="12.140625" style="2" customWidth="1"/>
    <col min="4363" max="4363" width="12.42578125" style="2" customWidth="1"/>
    <col min="4364" max="4364" width="15.28515625" style="2" customWidth="1"/>
    <col min="4365" max="4365" width="14.28515625" style="2" customWidth="1"/>
    <col min="4366" max="4366" width="29.42578125" style="2" customWidth="1"/>
    <col min="4367" max="4367" width="14" style="2" bestFit="1" customWidth="1"/>
    <col min="4368" max="4368" width="9.140625" style="2"/>
    <col min="4369" max="4370" width="10.140625" style="2" bestFit="1" customWidth="1"/>
    <col min="4371" max="4371" width="9.140625" style="2"/>
    <col min="4372" max="4372" width="10.140625" style="2" bestFit="1" customWidth="1"/>
    <col min="4373" max="4608" width="9.140625" style="2"/>
    <col min="4609" max="4609" width="21.7109375" style="2" customWidth="1"/>
    <col min="4610" max="4610" width="5.85546875" style="2" customWidth="1"/>
    <col min="4611" max="4611" width="25.28515625" style="2" customWidth="1"/>
    <col min="4612" max="4612" width="10.42578125" style="2" customWidth="1"/>
    <col min="4613" max="4613" width="20.42578125" style="2" customWidth="1"/>
    <col min="4614" max="4614" width="13.42578125" style="2" customWidth="1"/>
    <col min="4615" max="4615" width="11.7109375" style="2" customWidth="1"/>
    <col min="4616" max="4616" width="12.5703125" style="2" customWidth="1"/>
    <col min="4617" max="4617" width="14.28515625" style="2" customWidth="1"/>
    <col min="4618" max="4618" width="12.140625" style="2" customWidth="1"/>
    <col min="4619" max="4619" width="12.42578125" style="2" customWidth="1"/>
    <col min="4620" max="4620" width="15.28515625" style="2" customWidth="1"/>
    <col min="4621" max="4621" width="14.28515625" style="2" customWidth="1"/>
    <col min="4622" max="4622" width="29.42578125" style="2" customWidth="1"/>
    <col min="4623" max="4623" width="14" style="2" bestFit="1" customWidth="1"/>
    <col min="4624" max="4624" width="9.140625" style="2"/>
    <col min="4625" max="4626" width="10.140625" style="2" bestFit="1" customWidth="1"/>
    <col min="4627" max="4627" width="9.140625" style="2"/>
    <col min="4628" max="4628" width="10.140625" style="2" bestFit="1" customWidth="1"/>
    <col min="4629" max="4864" width="9.140625" style="2"/>
    <col min="4865" max="4865" width="21.7109375" style="2" customWidth="1"/>
    <col min="4866" max="4866" width="5.85546875" style="2" customWidth="1"/>
    <col min="4867" max="4867" width="25.28515625" style="2" customWidth="1"/>
    <col min="4868" max="4868" width="10.42578125" style="2" customWidth="1"/>
    <col min="4869" max="4869" width="20.42578125" style="2" customWidth="1"/>
    <col min="4870" max="4870" width="13.42578125" style="2" customWidth="1"/>
    <col min="4871" max="4871" width="11.7109375" style="2" customWidth="1"/>
    <col min="4872" max="4872" width="12.5703125" style="2" customWidth="1"/>
    <col min="4873" max="4873" width="14.28515625" style="2" customWidth="1"/>
    <col min="4874" max="4874" width="12.140625" style="2" customWidth="1"/>
    <col min="4875" max="4875" width="12.42578125" style="2" customWidth="1"/>
    <col min="4876" max="4876" width="15.28515625" style="2" customWidth="1"/>
    <col min="4877" max="4877" width="14.28515625" style="2" customWidth="1"/>
    <col min="4878" max="4878" width="29.42578125" style="2" customWidth="1"/>
    <col min="4879" max="4879" width="14" style="2" bestFit="1" customWidth="1"/>
    <col min="4880" max="4880" width="9.140625" style="2"/>
    <col min="4881" max="4882" width="10.140625" style="2" bestFit="1" customWidth="1"/>
    <col min="4883" max="4883" width="9.140625" style="2"/>
    <col min="4884" max="4884" width="10.140625" style="2" bestFit="1" customWidth="1"/>
    <col min="4885" max="5120" width="9.140625" style="2"/>
    <col min="5121" max="5121" width="21.7109375" style="2" customWidth="1"/>
    <col min="5122" max="5122" width="5.85546875" style="2" customWidth="1"/>
    <col min="5123" max="5123" width="25.28515625" style="2" customWidth="1"/>
    <col min="5124" max="5124" width="10.42578125" style="2" customWidth="1"/>
    <col min="5125" max="5125" width="20.42578125" style="2" customWidth="1"/>
    <col min="5126" max="5126" width="13.42578125" style="2" customWidth="1"/>
    <col min="5127" max="5127" width="11.7109375" style="2" customWidth="1"/>
    <col min="5128" max="5128" width="12.5703125" style="2" customWidth="1"/>
    <col min="5129" max="5129" width="14.28515625" style="2" customWidth="1"/>
    <col min="5130" max="5130" width="12.140625" style="2" customWidth="1"/>
    <col min="5131" max="5131" width="12.42578125" style="2" customWidth="1"/>
    <col min="5132" max="5132" width="15.28515625" style="2" customWidth="1"/>
    <col min="5133" max="5133" width="14.28515625" style="2" customWidth="1"/>
    <col min="5134" max="5134" width="29.42578125" style="2" customWidth="1"/>
    <col min="5135" max="5135" width="14" style="2" bestFit="1" customWidth="1"/>
    <col min="5136" max="5136" width="9.140625" style="2"/>
    <col min="5137" max="5138" width="10.140625" style="2" bestFit="1" customWidth="1"/>
    <col min="5139" max="5139" width="9.140625" style="2"/>
    <col min="5140" max="5140" width="10.140625" style="2" bestFit="1" customWidth="1"/>
    <col min="5141" max="5376" width="9.140625" style="2"/>
    <col min="5377" max="5377" width="21.7109375" style="2" customWidth="1"/>
    <col min="5378" max="5378" width="5.85546875" style="2" customWidth="1"/>
    <col min="5379" max="5379" width="25.28515625" style="2" customWidth="1"/>
    <col min="5380" max="5380" width="10.42578125" style="2" customWidth="1"/>
    <col min="5381" max="5381" width="20.42578125" style="2" customWidth="1"/>
    <col min="5382" max="5382" width="13.42578125" style="2" customWidth="1"/>
    <col min="5383" max="5383" width="11.7109375" style="2" customWidth="1"/>
    <col min="5384" max="5384" width="12.5703125" style="2" customWidth="1"/>
    <col min="5385" max="5385" width="14.28515625" style="2" customWidth="1"/>
    <col min="5386" max="5386" width="12.140625" style="2" customWidth="1"/>
    <col min="5387" max="5387" width="12.42578125" style="2" customWidth="1"/>
    <col min="5388" max="5388" width="15.28515625" style="2" customWidth="1"/>
    <col min="5389" max="5389" width="14.28515625" style="2" customWidth="1"/>
    <col min="5390" max="5390" width="29.42578125" style="2" customWidth="1"/>
    <col min="5391" max="5391" width="14" style="2" bestFit="1" customWidth="1"/>
    <col min="5392" max="5392" width="9.140625" style="2"/>
    <col min="5393" max="5394" width="10.140625" style="2" bestFit="1" customWidth="1"/>
    <col min="5395" max="5395" width="9.140625" style="2"/>
    <col min="5396" max="5396" width="10.140625" style="2" bestFit="1" customWidth="1"/>
    <col min="5397" max="5632" width="9.140625" style="2"/>
    <col min="5633" max="5633" width="21.7109375" style="2" customWidth="1"/>
    <col min="5634" max="5634" width="5.85546875" style="2" customWidth="1"/>
    <col min="5635" max="5635" width="25.28515625" style="2" customWidth="1"/>
    <col min="5636" max="5636" width="10.42578125" style="2" customWidth="1"/>
    <col min="5637" max="5637" width="20.42578125" style="2" customWidth="1"/>
    <col min="5638" max="5638" width="13.42578125" style="2" customWidth="1"/>
    <col min="5639" max="5639" width="11.7109375" style="2" customWidth="1"/>
    <col min="5640" max="5640" width="12.5703125" style="2" customWidth="1"/>
    <col min="5641" max="5641" width="14.28515625" style="2" customWidth="1"/>
    <col min="5642" max="5642" width="12.140625" style="2" customWidth="1"/>
    <col min="5643" max="5643" width="12.42578125" style="2" customWidth="1"/>
    <col min="5644" max="5644" width="15.28515625" style="2" customWidth="1"/>
    <col min="5645" max="5645" width="14.28515625" style="2" customWidth="1"/>
    <col min="5646" max="5646" width="29.42578125" style="2" customWidth="1"/>
    <col min="5647" max="5647" width="14" style="2" bestFit="1" customWidth="1"/>
    <col min="5648" max="5648" width="9.140625" style="2"/>
    <col min="5649" max="5650" width="10.140625" style="2" bestFit="1" customWidth="1"/>
    <col min="5651" max="5651" width="9.140625" style="2"/>
    <col min="5652" max="5652" width="10.140625" style="2" bestFit="1" customWidth="1"/>
    <col min="5653" max="5888" width="9.140625" style="2"/>
    <col min="5889" max="5889" width="21.7109375" style="2" customWidth="1"/>
    <col min="5890" max="5890" width="5.85546875" style="2" customWidth="1"/>
    <col min="5891" max="5891" width="25.28515625" style="2" customWidth="1"/>
    <col min="5892" max="5892" width="10.42578125" style="2" customWidth="1"/>
    <col min="5893" max="5893" width="20.42578125" style="2" customWidth="1"/>
    <col min="5894" max="5894" width="13.42578125" style="2" customWidth="1"/>
    <col min="5895" max="5895" width="11.7109375" style="2" customWidth="1"/>
    <col min="5896" max="5896" width="12.5703125" style="2" customWidth="1"/>
    <col min="5897" max="5897" width="14.28515625" style="2" customWidth="1"/>
    <col min="5898" max="5898" width="12.140625" style="2" customWidth="1"/>
    <col min="5899" max="5899" width="12.42578125" style="2" customWidth="1"/>
    <col min="5900" max="5900" width="15.28515625" style="2" customWidth="1"/>
    <col min="5901" max="5901" width="14.28515625" style="2" customWidth="1"/>
    <col min="5902" max="5902" width="29.42578125" style="2" customWidth="1"/>
    <col min="5903" max="5903" width="14" style="2" bestFit="1" customWidth="1"/>
    <col min="5904" max="5904" width="9.140625" style="2"/>
    <col min="5905" max="5906" width="10.140625" style="2" bestFit="1" customWidth="1"/>
    <col min="5907" max="5907" width="9.140625" style="2"/>
    <col min="5908" max="5908" width="10.140625" style="2" bestFit="1" customWidth="1"/>
    <col min="5909" max="6144" width="9.140625" style="2"/>
    <col min="6145" max="6145" width="21.7109375" style="2" customWidth="1"/>
    <col min="6146" max="6146" width="5.85546875" style="2" customWidth="1"/>
    <col min="6147" max="6147" width="25.28515625" style="2" customWidth="1"/>
    <col min="6148" max="6148" width="10.42578125" style="2" customWidth="1"/>
    <col min="6149" max="6149" width="20.42578125" style="2" customWidth="1"/>
    <col min="6150" max="6150" width="13.42578125" style="2" customWidth="1"/>
    <col min="6151" max="6151" width="11.7109375" style="2" customWidth="1"/>
    <col min="6152" max="6152" width="12.5703125" style="2" customWidth="1"/>
    <col min="6153" max="6153" width="14.28515625" style="2" customWidth="1"/>
    <col min="6154" max="6154" width="12.140625" style="2" customWidth="1"/>
    <col min="6155" max="6155" width="12.42578125" style="2" customWidth="1"/>
    <col min="6156" max="6156" width="15.28515625" style="2" customWidth="1"/>
    <col min="6157" max="6157" width="14.28515625" style="2" customWidth="1"/>
    <col min="6158" max="6158" width="29.42578125" style="2" customWidth="1"/>
    <col min="6159" max="6159" width="14" style="2" bestFit="1" customWidth="1"/>
    <col min="6160" max="6160" width="9.140625" style="2"/>
    <col min="6161" max="6162" width="10.140625" style="2" bestFit="1" customWidth="1"/>
    <col min="6163" max="6163" width="9.140625" style="2"/>
    <col min="6164" max="6164" width="10.140625" style="2" bestFit="1" customWidth="1"/>
    <col min="6165" max="6400" width="9.140625" style="2"/>
    <col min="6401" max="6401" width="21.7109375" style="2" customWidth="1"/>
    <col min="6402" max="6402" width="5.85546875" style="2" customWidth="1"/>
    <col min="6403" max="6403" width="25.28515625" style="2" customWidth="1"/>
    <col min="6404" max="6404" width="10.42578125" style="2" customWidth="1"/>
    <col min="6405" max="6405" width="20.42578125" style="2" customWidth="1"/>
    <col min="6406" max="6406" width="13.42578125" style="2" customWidth="1"/>
    <col min="6407" max="6407" width="11.7109375" style="2" customWidth="1"/>
    <col min="6408" max="6408" width="12.5703125" style="2" customWidth="1"/>
    <col min="6409" max="6409" width="14.28515625" style="2" customWidth="1"/>
    <col min="6410" max="6410" width="12.140625" style="2" customWidth="1"/>
    <col min="6411" max="6411" width="12.42578125" style="2" customWidth="1"/>
    <col min="6412" max="6412" width="15.28515625" style="2" customWidth="1"/>
    <col min="6413" max="6413" width="14.28515625" style="2" customWidth="1"/>
    <col min="6414" max="6414" width="29.42578125" style="2" customWidth="1"/>
    <col min="6415" max="6415" width="14" style="2" bestFit="1" customWidth="1"/>
    <col min="6416" max="6416" width="9.140625" style="2"/>
    <col min="6417" max="6418" width="10.140625" style="2" bestFit="1" customWidth="1"/>
    <col min="6419" max="6419" width="9.140625" style="2"/>
    <col min="6420" max="6420" width="10.140625" style="2" bestFit="1" customWidth="1"/>
    <col min="6421" max="6656" width="9.140625" style="2"/>
    <col min="6657" max="6657" width="21.7109375" style="2" customWidth="1"/>
    <col min="6658" max="6658" width="5.85546875" style="2" customWidth="1"/>
    <col min="6659" max="6659" width="25.28515625" style="2" customWidth="1"/>
    <col min="6660" max="6660" width="10.42578125" style="2" customWidth="1"/>
    <col min="6661" max="6661" width="20.42578125" style="2" customWidth="1"/>
    <col min="6662" max="6662" width="13.42578125" style="2" customWidth="1"/>
    <col min="6663" max="6663" width="11.7109375" style="2" customWidth="1"/>
    <col min="6664" max="6664" width="12.5703125" style="2" customWidth="1"/>
    <col min="6665" max="6665" width="14.28515625" style="2" customWidth="1"/>
    <col min="6666" max="6666" width="12.140625" style="2" customWidth="1"/>
    <col min="6667" max="6667" width="12.42578125" style="2" customWidth="1"/>
    <col min="6668" max="6668" width="15.28515625" style="2" customWidth="1"/>
    <col min="6669" max="6669" width="14.28515625" style="2" customWidth="1"/>
    <col min="6670" max="6670" width="29.42578125" style="2" customWidth="1"/>
    <col min="6671" max="6671" width="14" style="2" bestFit="1" customWidth="1"/>
    <col min="6672" max="6672" width="9.140625" style="2"/>
    <col min="6673" max="6674" width="10.140625" style="2" bestFit="1" customWidth="1"/>
    <col min="6675" max="6675" width="9.140625" style="2"/>
    <col min="6676" max="6676" width="10.140625" style="2" bestFit="1" customWidth="1"/>
    <col min="6677" max="6912" width="9.140625" style="2"/>
    <col min="6913" max="6913" width="21.7109375" style="2" customWidth="1"/>
    <col min="6914" max="6914" width="5.85546875" style="2" customWidth="1"/>
    <col min="6915" max="6915" width="25.28515625" style="2" customWidth="1"/>
    <col min="6916" max="6916" width="10.42578125" style="2" customWidth="1"/>
    <col min="6917" max="6917" width="20.42578125" style="2" customWidth="1"/>
    <col min="6918" max="6918" width="13.42578125" style="2" customWidth="1"/>
    <col min="6919" max="6919" width="11.7109375" style="2" customWidth="1"/>
    <col min="6920" max="6920" width="12.5703125" style="2" customWidth="1"/>
    <col min="6921" max="6921" width="14.28515625" style="2" customWidth="1"/>
    <col min="6922" max="6922" width="12.140625" style="2" customWidth="1"/>
    <col min="6923" max="6923" width="12.42578125" style="2" customWidth="1"/>
    <col min="6924" max="6924" width="15.28515625" style="2" customWidth="1"/>
    <col min="6925" max="6925" width="14.28515625" style="2" customWidth="1"/>
    <col min="6926" max="6926" width="29.42578125" style="2" customWidth="1"/>
    <col min="6927" max="6927" width="14" style="2" bestFit="1" customWidth="1"/>
    <col min="6928" max="6928" width="9.140625" style="2"/>
    <col min="6929" max="6930" width="10.140625" style="2" bestFit="1" customWidth="1"/>
    <col min="6931" max="6931" width="9.140625" style="2"/>
    <col min="6932" max="6932" width="10.140625" style="2" bestFit="1" customWidth="1"/>
    <col min="6933" max="7168" width="9.140625" style="2"/>
    <col min="7169" max="7169" width="21.7109375" style="2" customWidth="1"/>
    <col min="7170" max="7170" width="5.85546875" style="2" customWidth="1"/>
    <col min="7171" max="7171" width="25.28515625" style="2" customWidth="1"/>
    <col min="7172" max="7172" width="10.42578125" style="2" customWidth="1"/>
    <col min="7173" max="7173" width="20.42578125" style="2" customWidth="1"/>
    <col min="7174" max="7174" width="13.42578125" style="2" customWidth="1"/>
    <col min="7175" max="7175" width="11.7109375" style="2" customWidth="1"/>
    <col min="7176" max="7176" width="12.5703125" style="2" customWidth="1"/>
    <col min="7177" max="7177" width="14.28515625" style="2" customWidth="1"/>
    <col min="7178" max="7178" width="12.140625" style="2" customWidth="1"/>
    <col min="7179" max="7179" width="12.42578125" style="2" customWidth="1"/>
    <col min="7180" max="7180" width="15.28515625" style="2" customWidth="1"/>
    <col min="7181" max="7181" width="14.28515625" style="2" customWidth="1"/>
    <col min="7182" max="7182" width="29.42578125" style="2" customWidth="1"/>
    <col min="7183" max="7183" width="14" style="2" bestFit="1" customWidth="1"/>
    <col min="7184" max="7184" width="9.140625" style="2"/>
    <col min="7185" max="7186" width="10.140625" style="2" bestFit="1" customWidth="1"/>
    <col min="7187" max="7187" width="9.140625" style="2"/>
    <col min="7188" max="7188" width="10.140625" style="2" bestFit="1" customWidth="1"/>
    <col min="7189" max="7424" width="9.140625" style="2"/>
    <col min="7425" max="7425" width="21.7109375" style="2" customWidth="1"/>
    <col min="7426" max="7426" width="5.85546875" style="2" customWidth="1"/>
    <col min="7427" max="7427" width="25.28515625" style="2" customWidth="1"/>
    <col min="7428" max="7428" width="10.42578125" style="2" customWidth="1"/>
    <col min="7429" max="7429" width="20.42578125" style="2" customWidth="1"/>
    <col min="7430" max="7430" width="13.42578125" style="2" customWidth="1"/>
    <col min="7431" max="7431" width="11.7109375" style="2" customWidth="1"/>
    <col min="7432" max="7432" width="12.5703125" style="2" customWidth="1"/>
    <col min="7433" max="7433" width="14.28515625" style="2" customWidth="1"/>
    <col min="7434" max="7434" width="12.140625" style="2" customWidth="1"/>
    <col min="7435" max="7435" width="12.42578125" style="2" customWidth="1"/>
    <col min="7436" max="7436" width="15.28515625" style="2" customWidth="1"/>
    <col min="7437" max="7437" width="14.28515625" style="2" customWidth="1"/>
    <col min="7438" max="7438" width="29.42578125" style="2" customWidth="1"/>
    <col min="7439" max="7439" width="14" style="2" bestFit="1" customWidth="1"/>
    <col min="7440" max="7440" width="9.140625" style="2"/>
    <col min="7441" max="7442" width="10.140625" style="2" bestFit="1" customWidth="1"/>
    <col min="7443" max="7443" width="9.140625" style="2"/>
    <col min="7444" max="7444" width="10.140625" style="2" bestFit="1" customWidth="1"/>
    <col min="7445" max="7680" width="9.140625" style="2"/>
    <col min="7681" max="7681" width="21.7109375" style="2" customWidth="1"/>
    <col min="7682" max="7682" width="5.85546875" style="2" customWidth="1"/>
    <col min="7683" max="7683" width="25.28515625" style="2" customWidth="1"/>
    <col min="7684" max="7684" width="10.42578125" style="2" customWidth="1"/>
    <col min="7685" max="7685" width="20.42578125" style="2" customWidth="1"/>
    <col min="7686" max="7686" width="13.42578125" style="2" customWidth="1"/>
    <col min="7687" max="7687" width="11.7109375" style="2" customWidth="1"/>
    <col min="7688" max="7688" width="12.5703125" style="2" customWidth="1"/>
    <col min="7689" max="7689" width="14.28515625" style="2" customWidth="1"/>
    <col min="7690" max="7690" width="12.140625" style="2" customWidth="1"/>
    <col min="7691" max="7691" width="12.42578125" style="2" customWidth="1"/>
    <col min="7692" max="7692" width="15.28515625" style="2" customWidth="1"/>
    <col min="7693" max="7693" width="14.28515625" style="2" customWidth="1"/>
    <col min="7694" max="7694" width="29.42578125" style="2" customWidth="1"/>
    <col min="7695" max="7695" width="14" style="2" bestFit="1" customWidth="1"/>
    <col min="7696" max="7696" width="9.140625" style="2"/>
    <col min="7697" max="7698" width="10.140625" style="2" bestFit="1" customWidth="1"/>
    <col min="7699" max="7699" width="9.140625" style="2"/>
    <col min="7700" max="7700" width="10.140625" style="2" bestFit="1" customWidth="1"/>
    <col min="7701" max="7936" width="9.140625" style="2"/>
    <col min="7937" max="7937" width="21.7109375" style="2" customWidth="1"/>
    <col min="7938" max="7938" width="5.85546875" style="2" customWidth="1"/>
    <col min="7939" max="7939" width="25.28515625" style="2" customWidth="1"/>
    <col min="7940" max="7940" width="10.42578125" style="2" customWidth="1"/>
    <col min="7941" max="7941" width="20.42578125" style="2" customWidth="1"/>
    <col min="7942" max="7942" width="13.42578125" style="2" customWidth="1"/>
    <col min="7943" max="7943" width="11.7109375" style="2" customWidth="1"/>
    <col min="7944" max="7944" width="12.5703125" style="2" customWidth="1"/>
    <col min="7945" max="7945" width="14.28515625" style="2" customWidth="1"/>
    <col min="7946" max="7946" width="12.140625" style="2" customWidth="1"/>
    <col min="7947" max="7947" width="12.42578125" style="2" customWidth="1"/>
    <col min="7948" max="7948" width="15.28515625" style="2" customWidth="1"/>
    <col min="7949" max="7949" width="14.28515625" style="2" customWidth="1"/>
    <col min="7950" max="7950" width="29.42578125" style="2" customWidth="1"/>
    <col min="7951" max="7951" width="14" style="2" bestFit="1" customWidth="1"/>
    <col min="7952" max="7952" width="9.140625" style="2"/>
    <col min="7953" max="7954" width="10.140625" style="2" bestFit="1" customWidth="1"/>
    <col min="7955" max="7955" width="9.140625" style="2"/>
    <col min="7956" max="7956" width="10.140625" style="2" bestFit="1" customWidth="1"/>
    <col min="7957" max="8192" width="9.140625" style="2"/>
    <col min="8193" max="8193" width="21.7109375" style="2" customWidth="1"/>
    <col min="8194" max="8194" width="5.85546875" style="2" customWidth="1"/>
    <col min="8195" max="8195" width="25.28515625" style="2" customWidth="1"/>
    <col min="8196" max="8196" width="10.42578125" style="2" customWidth="1"/>
    <col min="8197" max="8197" width="20.42578125" style="2" customWidth="1"/>
    <col min="8198" max="8198" width="13.42578125" style="2" customWidth="1"/>
    <col min="8199" max="8199" width="11.7109375" style="2" customWidth="1"/>
    <col min="8200" max="8200" width="12.5703125" style="2" customWidth="1"/>
    <col min="8201" max="8201" width="14.28515625" style="2" customWidth="1"/>
    <col min="8202" max="8202" width="12.140625" style="2" customWidth="1"/>
    <col min="8203" max="8203" width="12.42578125" style="2" customWidth="1"/>
    <col min="8204" max="8204" width="15.28515625" style="2" customWidth="1"/>
    <col min="8205" max="8205" width="14.28515625" style="2" customWidth="1"/>
    <col min="8206" max="8206" width="29.42578125" style="2" customWidth="1"/>
    <col min="8207" max="8207" width="14" style="2" bestFit="1" customWidth="1"/>
    <col min="8208" max="8208" width="9.140625" style="2"/>
    <col min="8209" max="8210" width="10.140625" style="2" bestFit="1" customWidth="1"/>
    <col min="8211" max="8211" width="9.140625" style="2"/>
    <col min="8212" max="8212" width="10.140625" style="2" bestFit="1" customWidth="1"/>
    <col min="8213" max="8448" width="9.140625" style="2"/>
    <col min="8449" max="8449" width="21.7109375" style="2" customWidth="1"/>
    <col min="8450" max="8450" width="5.85546875" style="2" customWidth="1"/>
    <col min="8451" max="8451" width="25.28515625" style="2" customWidth="1"/>
    <col min="8452" max="8452" width="10.42578125" style="2" customWidth="1"/>
    <col min="8453" max="8453" width="20.42578125" style="2" customWidth="1"/>
    <col min="8454" max="8454" width="13.42578125" style="2" customWidth="1"/>
    <col min="8455" max="8455" width="11.7109375" style="2" customWidth="1"/>
    <col min="8456" max="8456" width="12.5703125" style="2" customWidth="1"/>
    <col min="8457" max="8457" width="14.28515625" style="2" customWidth="1"/>
    <col min="8458" max="8458" width="12.140625" style="2" customWidth="1"/>
    <col min="8459" max="8459" width="12.42578125" style="2" customWidth="1"/>
    <col min="8460" max="8460" width="15.28515625" style="2" customWidth="1"/>
    <col min="8461" max="8461" width="14.28515625" style="2" customWidth="1"/>
    <col min="8462" max="8462" width="29.42578125" style="2" customWidth="1"/>
    <col min="8463" max="8463" width="14" style="2" bestFit="1" customWidth="1"/>
    <col min="8464" max="8464" width="9.140625" style="2"/>
    <col min="8465" max="8466" width="10.140625" style="2" bestFit="1" customWidth="1"/>
    <col min="8467" max="8467" width="9.140625" style="2"/>
    <col min="8468" max="8468" width="10.140625" style="2" bestFit="1" customWidth="1"/>
    <col min="8469" max="8704" width="9.140625" style="2"/>
    <col min="8705" max="8705" width="21.7109375" style="2" customWidth="1"/>
    <col min="8706" max="8706" width="5.85546875" style="2" customWidth="1"/>
    <col min="8707" max="8707" width="25.28515625" style="2" customWidth="1"/>
    <col min="8708" max="8708" width="10.42578125" style="2" customWidth="1"/>
    <col min="8709" max="8709" width="20.42578125" style="2" customWidth="1"/>
    <col min="8710" max="8710" width="13.42578125" style="2" customWidth="1"/>
    <col min="8711" max="8711" width="11.7109375" style="2" customWidth="1"/>
    <col min="8712" max="8712" width="12.5703125" style="2" customWidth="1"/>
    <col min="8713" max="8713" width="14.28515625" style="2" customWidth="1"/>
    <col min="8714" max="8714" width="12.140625" style="2" customWidth="1"/>
    <col min="8715" max="8715" width="12.42578125" style="2" customWidth="1"/>
    <col min="8716" max="8716" width="15.28515625" style="2" customWidth="1"/>
    <col min="8717" max="8717" width="14.28515625" style="2" customWidth="1"/>
    <col min="8718" max="8718" width="29.42578125" style="2" customWidth="1"/>
    <col min="8719" max="8719" width="14" style="2" bestFit="1" customWidth="1"/>
    <col min="8720" max="8720" width="9.140625" style="2"/>
    <col min="8721" max="8722" width="10.140625" style="2" bestFit="1" customWidth="1"/>
    <col min="8723" max="8723" width="9.140625" style="2"/>
    <col min="8724" max="8724" width="10.140625" style="2" bestFit="1" customWidth="1"/>
    <col min="8725" max="8960" width="9.140625" style="2"/>
    <col min="8961" max="8961" width="21.7109375" style="2" customWidth="1"/>
    <col min="8962" max="8962" width="5.85546875" style="2" customWidth="1"/>
    <col min="8963" max="8963" width="25.28515625" style="2" customWidth="1"/>
    <col min="8964" max="8964" width="10.42578125" style="2" customWidth="1"/>
    <col min="8965" max="8965" width="20.42578125" style="2" customWidth="1"/>
    <col min="8966" max="8966" width="13.42578125" style="2" customWidth="1"/>
    <col min="8967" max="8967" width="11.7109375" style="2" customWidth="1"/>
    <col min="8968" max="8968" width="12.5703125" style="2" customWidth="1"/>
    <col min="8969" max="8969" width="14.28515625" style="2" customWidth="1"/>
    <col min="8970" max="8970" width="12.140625" style="2" customWidth="1"/>
    <col min="8971" max="8971" width="12.42578125" style="2" customWidth="1"/>
    <col min="8972" max="8972" width="15.28515625" style="2" customWidth="1"/>
    <col min="8973" max="8973" width="14.28515625" style="2" customWidth="1"/>
    <col min="8974" max="8974" width="29.42578125" style="2" customWidth="1"/>
    <col min="8975" max="8975" width="14" style="2" bestFit="1" customWidth="1"/>
    <col min="8976" max="8976" width="9.140625" style="2"/>
    <col min="8977" max="8978" width="10.140625" style="2" bestFit="1" customWidth="1"/>
    <col min="8979" max="8979" width="9.140625" style="2"/>
    <col min="8980" max="8980" width="10.140625" style="2" bestFit="1" customWidth="1"/>
    <col min="8981" max="9216" width="9.140625" style="2"/>
    <col min="9217" max="9217" width="21.7109375" style="2" customWidth="1"/>
    <col min="9218" max="9218" width="5.85546875" style="2" customWidth="1"/>
    <col min="9219" max="9219" width="25.28515625" style="2" customWidth="1"/>
    <col min="9220" max="9220" width="10.42578125" style="2" customWidth="1"/>
    <col min="9221" max="9221" width="20.42578125" style="2" customWidth="1"/>
    <col min="9222" max="9222" width="13.42578125" style="2" customWidth="1"/>
    <col min="9223" max="9223" width="11.7109375" style="2" customWidth="1"/>
    <col min="9224" max="9224" width="12.5703125" style="2" customWidth="1"/>
    <col min="9225" max="9225" width="14.28515625" style="2" customWidth="1"/>
    <col min="9226" max="9226" width="12.140625" style="2" customWidth="1"/>
    <col min="9227" max="9227" width="12.42578125" style="2" customWidth="1"/>
    <col min="9228" max="9228" width="15.28515625" style="2" customWidth="1"/>
    <col min="9229" max="9229" width="14.28515625" style="2" customWidth="1"/>
    <col min="9230" max="9230" width="29.42578125" style="2" customWidth="1"/>
    <col min="9231" max="9231" width="14" style="2" bestFit="1" customWidth="1"/>
    <col min="9232" max="9232" width="9.140625" style="2"/>
    <col min="9233" max="9234" width="10.140625" style="2" bestFit="1" customWidth="1"/>
    <col min="9235" max="9235" width="9.140625" style="2"/>
    <col min="9236" max="9236" width="10.140625" style="2" bestFit="1" customWidth="1"/>
    <col min="9237" max="9472" width="9.140625" style="2"/>
    <col min="9473" max="9473" width="21.7109375" style="2" customWidth="1"/>
    <col min="9474" max="9474" width="5.85546875" style="2" customWidth="1"/>
    <col min="9475" max="9475" width="25.28515625" style="2" customWidth="1"/>
    <col min="9476" max="9476" width="10.42578125" style="2" customWidth="1"/>
    <col min="9477" max="9477" width="20.42578125" style="2" customWidth="1"/>
    <col min="9478" max="9478" width="13.42578125" style="2" customWidth="1"/>
    <col min="9479" max="9479" width="11.7109375" style="2" customWidth="1"/>
    <col min="9480" max="9480" width="12.5703125" style="2" customWidth="1"/>
    <col min="9481" max="9481" width="14.28515625" style="2" customWidth="1"/>
    <col min="9482" max="9482" width="12.140625" style="2" customWidth="1"/>
    <col min="9483" max="9483" width="12.42578125" style="2" customWidth="1"/>
    <col min="9484" max="9484" width="15.28515625" style="2" customWidth="1"/>
    <col min="9485" max="9485" width="14.28515625" style="2" customWidth="1"/>
    <col min="9486" max="9486" width="29.42578125" style="2" customWidth="1"/>
    <col min="9487" max="9487" width="14" style="2" bestFit="1" customWidth="1"/>
    <col min="9488" max="9488" width="9.140625" style="2"/>
    <col min="9489" max="9490" width="10.140625" style="2" bestFit="1" customWidth="1"/>
    <col min="9491" max="9491" width="9.140625" style="2"/>
    <col min="9492" max="9492" width="10.140625" style="2" bestFit="1" customWidth="1"/>
    <col min="9493" max="9728" width="9.140625" style="2"/>
    <col min="9729" max="9729" width="21.7109375" style="2" customWidth="1"/>
    <col min="9730" max="9730" width="5.85546875" style="2" customWidth="1"/>
    <col min="9731" max="9731" width="25.28515625" style="2" customWidth="1"/>
    <col min="9732" max="9732" width="10.42578125" style="2" customWidth="1"/>
    <col min="9733" max="9733" width="20.42578125" style="2" customWidth="1"/>
    <col min="9734" max="9734" width="13.42578125" style="2" customWidth="1"/>
    <col min="9735" max="9735" width="11.7109375" style="2" customWidth="1"/>
    <col min="9736" max="9736" width="12.5703125" style="2" customWidth="1"/>
    <col min="9737" max="9737" width="14.28515625" style="2" customWidth="1"/>
    <col min="9738" max="9738" width="12.140625" style="2" customWidth="1"/>
    <col min="9739" max="9739" width="12.42578125" style="2" customWidth="1"/>
    <col min="9740" max="9740" width="15.28515625" style="2" customWidth="1"/>
    <col min="9741" max="9741" width="14.28515625" style="2" customWidth="1"/>
    <col min="9742" max="9742" width="29.42578125" style="2" customWidth="1"/>
    <col min="9743" max="9743" width="14" style="2" bestFit="1" customWidth="1"/>
    <col min="9744" max="9744" width="9.140625" style="2"/>
    <col min="9745" max="9746" width="10.140625" style="2" bestFit="1" customWidth="1"/>
    <col min="9747" max="9747" width="9.140625" style="2"/>
    <col min="9748" max="9748" width="10.140625" style="2" bestFit="1" customWidth="1"/>
    <col min="9749" max="9984" width="9.140625" style="2"/>
    <col min="9985" max="9985" width="21.7109375" style="2" customWidth="1"/>
    <col min="9986" max="9986" width="5.85546875" style="2" customWidth="1"/>
    <col min="9987" max="9987" width="25.28515625" style="2" customWidth="1"/>
    <col min="9988" max="9988" width="10.42578125" style="2" customWidth="1"/>
    <col min="9989" max="9989" width="20.42578125" style="2" customWidth="1"/>
    <col min="9990" max="9990" width="13.42578125" style="2" customWidth="1"/>
    <col min="9991" max="9991" width="11.7109375" style="2" customWidth="1"/>
    <col min="9992" max="9992" width="12.5703125" style="2" customWidth="1"/>
    <col min="9993" max="9993" width="14.28515625" style="2" customWidth="1"/>
    <col min="9994" max="9994" width="12.140625" style="2" customWidth="1"/>
    <col min="9995" max="9995" width="12.42578125" style="2" customWidth="1"/>
    <col min="9996" max="9996" width="15.28515625" style="2" customWidth="1"/>
    <col min="9997" max="9997" width="14.28515625" style="2" customWidth="1"/>
    <col min="9998" max="9998" width="29.42578125" style="2" customWidth="1"/>
    <col min="9999" max="9999" width="14" style="2" bestFit="1" customWidth="1"/>
    <col min="10000" max="10000" width="9.140625" style="2"/>
    <col min="10001" max="10002" width="10.140625" style="2" bestFit="1" customWidth="1"/>
    <col min="10003" max="10003" width="9.140625" style="2"/>
    <col min="10004" max="10004" width="10.140625" style="2" bestFit="1" customWidth="1"/>
    <col min="10005" max="10240" width="9.140625" style="2"/>
    <col min="10241" max="10241" width="21.7109375" style="2" customWidth="1"/>
    <col min="10242" max="10242" width="5.85546875" style="2" customWidth="1"/>
    <col min="10243" max="10243" width="25.28515625" style="2" customWidth="1"/>
    <col min="10244" max="10244" width="10.42578125" style="2" customWidth="1"/>
    <col min="10245" max="10245" width="20.42578125" style="2" customWidth="1"/>
    <col min="10246" max="10246" width="13.42578125" style="2" customWidth="1"/>
    <col min="10247" max="10247" width="11.7109375" style="2" customWidth="1"/>
    <col min="10248" max="10248" width="12.5703125" style="2" customWidth="1"/>
    <col min="10249" max="10249" width="14.28515625" style="2" customWidth="1"/>
    <col min="10250" max="10250" width="12.140625" style="2" customWidth="1"/>
    <col min="10251" max="10251" width="12.42578125" style="2" customWidth="1"/>
    <col min="10252" max="10252" width="15.28515625" style="2" customWidth="1"/>
    <col min="10253" max="10253" width="14.28515625" style="2" customWidth="1"/>
    <col min="10254" max="10254" width="29.42578125" style="2" customWidth="1"/>
    <col min="10255" max="10255" width="14" style="2" bestFit="1" customWidth="1"/>
    <col min="10256" max="10256" width="9.140625" style="2"/>
    <col min="10257" max="10258" width="10.140625" style="2" bestFit="1" customWidth="1"/>
    <col min="10259" max="10259" width="9.140625" style="2"/>
    <col min="10260" max="10260" width="10.140625" style="2" bestFit="1" customWidth="1"/>
    <col min="10261" max="10496" width="9.140625" style="2"/>
    <col min="10497" max="10497" width="21.7109375" style="2" customWidth="1"/>
    <col min="10498" max="10498" width="5.85546875" style="2" customWidth="1"/>
    <col min="10499" max="10499" width="25.28515625" style="2" customWidth="1"/>
    <col min="10500" max="10500" width="10.42578125" style="2" customWidth="1"/>
    <col min="10501" max="10501" width="20.42578125" style="2" customWidth="1"/>
    <col min="10502" max="10502" width="13.42578125" style="2" customWidth="1"/>
    <col min="10503" max="10503" width="11.7109375" style="2" customWidth="1"/>
    <col min="10504" max="10504" width="12.5703125" style="2" customWidth="1"/>
    <col min="10505" max="10505" width="14.28515625" style="2" customWidth="1"/>
    <col min="10506" max="10506" width="12.140625" style="2" customWidth="1"/>
    <col min="10507" max="10507" width="12.42578125" style="2" customWidth="1"/>
    <col min="10508" max="10508" width="15.28515625" style="2" customWidth="1"/>
    <col min="10509" max="10509" width="14.28515625" style="2" customWidth="1"/>
    <col min="10510" max="10510" width="29.42578125" style="2" customWidth="1"/>
    <col min="10511" max="10511" width="14" style="2" bestFit="1" customWidth="1"/>
    <col min="10512" max="10512" width="9.140625" style="2"/>
    <col min="10513" max="10514" width="10.140625" style="2" bestFit="1" customWidth="1"/>
    <col min="10515" max="10515" width="9.140625" style="2"/>
    <col min="10516" max="10516" width="10.140625" style="2" bestFit="1" customWidth="1"/>
    <col min="10517" max="10752" width="9.140625" style="2"/>
    <col min="10753" max="10753" width="21.7109375" style="2" customWidth="1"/>
    <col min="10754" max="10754" width="5.85546875" style="2" customWidth="1"/>
    <col min="10755" max="10755" width="25.28515625" style="2" customWidth="1"/>
    <col min="10756" max="10756" width="10.42578125" style="2" customWidth="1"/>
    <col min="10757" max="10757" width="20.42578125" style="2" customWidth="1"/>
    <col min="10758" max="10758" width="13.42578125" style="2" customWidth="1"/>
    <col min="10759" max="10759" width="11.7109375" style="2" customWidth="1"/>
    <col min="10760" max="10760" width="12.5703125" style="2" customWidth="1"/>
    <col min="10761" max="10761" width="14.28515625" style="2" customWidth="1"/>
    <col min="10762" max="10762" width="12.140625" style="2" customWidth="1"/>
    <col min="10763" max="10763" width="12.42578125" style="2" customWidth="1"/>
    <col min="10764" max="10764" width="15.28515625" style="2" customWidth="1"/>
    <col min="10765" max="10765" width="14.28515625" style="2" customWidth="1"/>
    <col min="10766" max="10766" width="29.42578125" style="2" customWidth="1"/>
    <col min="10767" max="10767" width="14" style="2" bestFit="1" customWidth="1"/>
    <col min="10768" max="10768" width="9.140625" style="2"/>
    <col min="10769" max="10770" width="10.140625" style="2" bestFit="1" customWidth="1"/>
    <col min="10771" max="10771" width="9.140625" style="2"/>
    <col min="10772" max="10772" width="10.140625" style="2" bestFit="1" customWidth="1"/>
    <col min="10773" max="11008" width="9.140625" style="2"/>
    <col min="11009" max="11009" width="21.7109375" style="2" customWidth="1"/>
    <col min="11010" max="11010" width="5.85546875" style="2" customWidth="1"/>
    <col min="11011" max="11011" width="25.28515625" style="2" customWidth="1"/>
    <col min="11012" max="11012" width="10.42578125" style="2" customWidth="1"/>
    <col min="11013" max="11013" width="20.42578125" style="2" customWidth="1"/>
    <col min="11014" max="11014" width="13.42578125" style="2" customWidth="1"/>
    <col min="11015" max="11015" width="11.7109375" style="2" customWidth="1"/>
    <col min="11016" max="11016" width="12.5703125" style="2" customWidth="1"/>
    <col min="11017" max="11017" width="14.28515625" style="2" customWidth="1"/>
    <col min="11018" max="11018" width="12.140625" style="2" customWidth="1"/>
    <col min="11019" max="11019" width="12.42578125" style="2" customWidth="1"/>
    <col min="11020" max="11020" width="15.28515625" style="2" customWidth="1"/>
    <col min="11021" max="11021" width="14.28515625" style="2" customWidth="1"/>
    <col min="11022" max="11022" width="29.42578125" style="2" customWidth="1"/>
    <col min="11023" max="11023" width="14" style="2" bestFit="1" customWidth="1"/>
    <col min="11024" max="11024" width="9.140625" style="2"/>
    <col min="11025" max="11026" width="10.140625" style="2" bestFit="1" customWidth="1"/>
    <col min="11027" max="11027" width="9.140625" style="2"/>
    <col min="11028" max="11028" width="10.140625" style="2" bestFit="1" customWidth="1"/>
    <col min="11029" max="11264" width="9.140625" style="2"/>
    <col min="11265" max="11265" width="21.7109375" style="2" customWidth="1"/>
    <col min="11266" max="11266" width="5.85546875" style="2" customWidth="1"/>
    <col min="11267" max="11267" width="25.28515625" style="2" customWidth="1"/>
    <col min="11268" max="11268" width="10.42578125" style="2" customWidth="1"/>
    <col min="11269" max="11269" width="20.42578125" style="2" customWidth="1"/>
    <col min="11270" max="11270" width="13.42578125" style="2" customWidth="1"/>
    <col min="11271" max="11271" width="11.7109375" style="2" customWidth="1"/>
    <col min="11272" max="11272" width="12.5703125" style="2" customWidth="1"/>
    <col min="11273" max="11273" width="14.28515625" style="2" customWidth="1"/>
    <col min="11274" max="11274" width="12.140625" style="2" customWidth="1"/>
    <col min="11275" max="11275" width="12.42578125" style="2" customWidth="1"/>
    <col min="11276" max="11276" width="15.28515625" style="2" customWidth="1"/>
    <col min="11277" max="11277" width="14.28515625" style="2" customWidth="1"/>
    <col min="11278" max="11278" width="29.42578125" style="2" customWidth="1"/>
    <col min="11279" max="11279" width="14" style="2" bestFit="1" customWidth="1"/>
    <col min="11280" max="11280" width="9.140625" style="2"/>
    <col min="11281" max="11282" width="10.140625" style="2" bestFit="1" customWidth="1"/>
    <col min="11283" max="11283" width="9.140625" style="2"/>
    <col min="11284" max="11284" width="10.140625" style="2" bestFit="1" customWidth="1"/>
    <col min="11285" max="11520" width="9.140625" style="2"/>
    <col min="11521" max="11521" width="21.7109375" style="2" customWidth="1"/>
    <col min="11522" max="11522" width="5.85546875" style="2" customWidth="1"/>
    <col min="11523" max="11523" width="25.28515625" style="2" customWidth="1"/>
    <col min="11524" max="11524" width="10.42578125" style="2" customWidth="1"/>
    <col min="11525" max="11525" width="20.42578125" style="2" customWidth="1"/>
    <col min="11526" max="11526" width="13.42578125" style="2" customWidth="1"/>
    <col min="11527" max="11527" width="11.7109375" style="2" customWidth="1"/>
    <col min="11528" max="11528" width="12.5703125" style="2" customWidth="1"/>
    <col min="11529" max="11529" width="14.28515625" style="2" customWidth="1"/>
    <col min="11530" max="11530" width="12.140625" style="2" customWidth="1"/>
    <col min="11531" max="11531" width="12.42578125" style="2" customWidth="1"/>
    <col min="11532" max="11532" width="15.28515625" style="2" customWidth="1"/>
    <col min="11533" max="11533" width="14.28515625" style="2" customWidth="1"/>
    <col min="11534" max="11534" width="29.42578125" style="2" customWidth="1"/>
    <col min="11535" max="11535" width="14" style="2" bestFit="1" customWidth="1"/>
    <col min="11536" max="11536" width="9.140625" style="2"/>
    <col min="11537" max="11538" width="10.140625" style="2" bestFit="1" customWidth="1"/>
    <col min="11539" max="11539" width="9.140625" style="2"/>
    <col min="11540" max="11540" width="10.140625" style="2" bestFit="1" customWidth="1"/>
    <col min="11541" max="11776" width="9.140625" style="2"/>
    <col min="11777" max="11777" width="21.7109375" style="2" customWidth="1"/>
    <col min="11778" max="11778" width="5.85546875" style="2" customWidth="1"/>
    <col min="11779" max="11779" width="25.28515625" style="2" customWidth="1"/>
    <col min="11780" max="11780" width="10.42578125" style="2" customWidth="1"/>
    <col min="11781" max="11781" width="20.42578125" style="2" customWidth="1"/>
    <col min="11782" max="11782" width="13.42578125" style="2" customWidth="1"/>
    <col min="11783" max="11783" width="11.7109375" style="2" customWidth="1"/>
    <col min="11784" max="11784" width="12.5703125" style="2" customWidth="1"/>
    <col min="11785" max="11785" width="14.28515625" style="2" customWidth="1"/>
    <col min="11786" max="11786" width="12.140625" style="2" customWidth="1"/>
    <col min="11787" max="11787" width="12.42578125" style="2" customWidth="1"/>
    <col min="11788" max="11788" width="15.28515625" style="2" customWidth="1"/>
    <col min="11789" max="11789" width="14.28515625" style="2" customWidth="1"/>
    <col min="11790" max="11790" width="29.42578125" style="2" customWidth="1"/>
    <col min="11791" max="11791" width="14" style="2" bestFit="1" customWidth="1"/>
    <col min="11792" max="11792" width="9.140625" style="2"/>
    <col min="11793" max="11794" width="10.140625" style="2" bestFit="1" customWidth="1"/>
    <col min="11795" max="11795" width="9.140625" style="2"/>
    <col min="11796" max="11796" width="10.140625" style="2" bestFit="1" customWidth="1"/>
    <col min="11797" max="12032" width="9.140625" style="2"/>
    <col min="12033" max="12033" width="21.7109375" style="2" customWidth="1"/>
    <col min="12034" max="12034" width="5.85546875" style="2" customWidth="1"/>
    <col min="12035" max="12035" width="25.28515625" style="2" customWidth="1"/>
    <col min="12036" max="12036" width="10.42578125" style="2" customWidth="1"/>
    <col min="12037" max="12037" width="20.42578125" style="2" customWidth="1"/>
    <col min="12038" max="12038" width="13.42578125" style="2" customWidth="1"/>
    <col min="12039" max="12039" width="11.7109375" style="2" customWidth="1"/>
    <col min="12040" max="12040" width="12.5703125" style="2" customWidth="1"/>
    <col min="12041" max="12041" width="14.28515625" style="2" customWidth="1"/>
    <col min="12042" max="12042" width="12.140625" style="2" customWidth="1"/>
    <col min="12043" max="12043" width="12.42578125" style="2" customWidth="1"/>
    <col min="12044" max="12044" width="15.28515625" style="2" customWidth="1"/>
    <col min="12045" max="12045" width="14.28515625" style="2" customWidth="1"/>
    <col min="12046" max="12046" width="29.42578125" style="2" customWidth="1"/>
    <col min="12047" max="12047" width="14" style="2" bestFit="1" customWidth="1"/>
    <col min="12048" max="12048" width="9.140625" style="2"/>
    <col min="12049" max="12050" width="10.140625" style="2" bestFit="1" customWidth="1"/>
    <col min="12051" max="12051" width="9.140625" style="2"/>
    <col min="12052" max="12052" width="10.140625" style="2" bestFit="1" customWidth="1"/>
    <col min="12053" max="12288" width="9.140625" style="2"/>
    <col min="12289" max="12289" width="21.7109375" style="2" customWidth="1"/>
    <col min="12290" max="12290" width="5.85546875" style="2" customWidth="1"/>
    <col min="12291" max="12291" width="25.28515625" style="2" customWidth="1"/>
    <col min="12292" max="12292" width="10.42578125" style="2" customWidth="1"/>
    <col min="12293" max="12293" width="20.42578125" style="2" customWidth="1"/>
    <col min="12294" max="12294" width="13.42578125" style="2" customWidth="1"/>
    <col min="12295" max="12295" width="11.7109375" style="2" customWidth="1"/>
    <col min="12296" max="12296" width="12.5703125" style="2" customWidth="1"/>
    <col min="12297" max="12297" width="14.28515625" style="2" customWidth="1"/>
    <col min="12298" max="12298" width="12.140625" style="2" customWidth="1"/>
    <col min="12299" max="12299" width="12.42578125" style="2" customWidth="1"/>
    <col min="12300" max="12300" width="15.28515625" style="2" customWidth="1"/>
    <col min="12301" max="12301" width="14.28515625" style="2" customWidth="1"/>
    <col min="12302" max="12302" width="29.42578125" style="2" customWidth="1"/>
    <col min="12303" max="12303" width="14" style="2" bestFit="1" customWidth="1"/>
    <col min="12304" max="12304" width="9.140625" style="2"/>
    <col min="12305" max="12306" width="10.140625" style="2" bestFit="1" customWidth="1"/>
    <col min="12307" max="12307" width="9.140625" style="2"/>
    <col min="12308" max="12308" width="10.140625" style="2" bestFit="1" customWidth="1"/>
    <col min="12309" max="12544" width="9.140625" style="2"/>
    <col min="12545" max="12545" width="21.7109375" style="2" customWidth="1"/>
    <col min="12546" max="12546" width="5.85546875" style="2" customWidth="1"/>
    <col min="12547" max="12547" width="25.28515625" style="2" customWidth="1"/>
    <col min="12548" max="12548" width="10.42578125" style="2" customWidth="1"/>
    <col min="12549" max="12549" width="20.42578125" style="2" customWidth="1"/>
    <col min="12550" max="12550" width="13.42578125" style="2" customWidth="1"/>
    <col min="12551" max="12551" width="11.7109375" style="2" customWidth="1"/>
    <col min="12552" max="12552" width="12.5703125" style="2" customWidth="1"/>
    <col min="12553" max="12553" width="14.28515625" style="2" customWidth="1"/>
    <col min="12554" max="12554" width="12.140625" style="2" customWidth="1"/>
    <col min="12555" max="12555" width="12.42578125" style="2" customWidth="1"/>
    <col min="12556" max="12556" width="15.28515625" style="2" customWidth="1"/>
    <col min="12557" max="12557" width="14.28515625" style="2" customWidth="1"/>
    <col min="12558" max="12558" width="29.42578125" style="2" customWidth="1"/>
    <col min="12559" max="12559" width="14" style="2" bestFit="1" customWidth="1"/>
    <col min="12560" max="12560" width="9.140625" style="2"/>
    <col min="12561" max="12562" width="10.140625" style="2" bestFit="1" customWidth="1"/>
    <col min="12563" max="12563" width="9.140625" style="2"/>
    <col min="12564" max="12564" width="10.140625" style="2" bestFit="1" customWidth="1"/>
    <col min="12565" max="12800" width="9.140625" style="2"/>
    <col min="12801" max="12801" width="21.7109375" style="2" customWidth="1"/>
    <col min="12802" max="12802" width="5.85546875" style="2" customWidth="1"/>
    <col min="12803" max="12803" width="25.28515625" style="2" customWidth="1"/>
    <col min="12804" max="12804" width="10.42578125" style="2" customWidth="1"/>
    <col min="12805" max="12805" width="20.42578125" style="2" customWidth="1"/>
    <col min="12806" max="12806" width="13.42578125" style="2" customWidth="1"/>
    <col min="12807" max="12807" width="11.7109375" style="2" customWidth="1"/>
    <col min="12808" max="12808" width="12.5703125" style="2" customWidth="1"/>
    <col min="12809" max="12809" width="14.28515625" style="2" customWidth="1"/>
    <col min="12810" max="12810" width="12.140625" style="2" customWidth="1"/>
    <col min="12811" max="12811" width="12.42578125" style="2" customWidth="1"/>
    <col min="12812" max="12812" width="15.28515625" style="2" customWidth="1"/>
    <col min="12813" max="12813" width="14.28515625" style="2" customWidth="1"/>
    <col min="12814" max="12814" width="29.42578125" style="2" customWidth="1"/>
    <col min="12815" max="12815" width="14" style="2" bestFit="1" customWidth="1"/>
    <col min="12816" max="12816" width="9.140625" style="2"/>
    <col min="12817" max="12818" width="10.140625" style="2" bestFit="1" customWidth="1"/>
    <col min="12819" max="12819" width="9.140625" style="2"/>
    <col min="12820" max="12820" width="10.140625" style="2" bestFit="1" customWidth="1"/>
    <col min="12821" max="13056" width="9.140625" style="2"/>
    <col min="13057" max="13057" width="21.7109375" style="2" customWidth="1"/>
    <col min="13058" max="13058" width="5.85546875" style="2" customWidth="1"/>
    <col min="13059" max="13059" width="25.28515625" style="2" customWidth="1"/>
    <col min="13060" max="13060" width="10.42578125" style="2" customWidth="1"/>
    <col min="13061" max="13061" width="20.42578125" style="2" customWidth="1"/>
    <col min="13062" max="13062" width="13.42578125" style="2" customWidth="1"/>
    <col min="13063" max="13063" width="11.7109375" style="2" customWidth="1"/>
    <col min="13064" max="13064" width="12.5703125" style="2" customWidth="1"/>
    <col min="13065" max="13065" width="14.28515625" style="2" customWidth="1"/>
    <col min="13066" max="13066" width="12.140625" style="2" customWidth="1"/>
    <col min="13067" max="13067" width="12.42578125" style="2" customWidth="1"/>
    <col min="13068" max="13068" width="15.28515625" style="2" customWidth="1"/>
    <col min="13069" max="13069" width="14.28515625" style="2" customWidth="1"/>
    <col min="13070" max="13070" width="29.42578125" style="2" customWidth="1"/>
    <col min="13071" max="13071" width="14" style="2" bestFit="1" customWidth="1"/>
    <col min="13072" max="13072" width="9.140625" style="2"/>
    <col min="13073" max="13074" width="10.140625" style="2" bestFit="1" customWidth="1"/>
    <col min="13075" max="13075" width="9.140625" style="2"/>
    <col min="13076" max="13076" width="10.140625" style="2" bestFit="1" customWidth="1"/>
    <col min="13077" max="13312" width="9.140625" style="2"/>
    <col min="13313" max="13313" width="21.7109375" style="2" customWidth="1"/>
    <col min="13314" max="13314" width="5.85546875" style="2" customWidth="1"/>
    <col min="13315" max="13315" width="25.28515625" style="2" customWidth="1"/>
    <col min="13316" max="13316" width="10.42578125" style="2" customWidth="1"/>
    <col min="13317" max="13317" width="20.42578125" style="2" customWidth="1"/>
    <col min="13318" max="13318" width="13.42578125" style="2" customWidth="1"/>
    <col min="13319" max="13319" width="11.7109375" style="2" customWidth="1"/>
    <col min="13320" max="13320" width="12.5703125" style="2" customWidth="1"/>
    <col min="13321" max="13321" width="14.28515625" style="2" customWidth="1"/>
    <col min="13322" max="13322" width="12.140625" style="2" customWidth="1"/>
    <col min="13323" max="13323" width="12.42578125" style="2" customWidth="1"/>
    <col min="13324" max="13324" width="15.28515625" style="2" customWidth="1"/>
    <col min="13325" max="13325" width="14.28515625" style="2" customWidth="1"/>
    <col min="13326" max="13326" width="29.42578125" style="2" customWidth="1"/>
    <col min="13327" max="13327" width="14" style="2" bestFit="1" customWidth="1"/>
    <col min="13328" max="13328" width="9.140625" style="2"/>
    <col min="13329" max="13330" width="10.140625" style="2" bestFit="1" customWidth="1"/>
    <col min="13331" max="13331" width="9.140625" style="2"/>
    <col min="13332" max="13332" width="10.140625" style="2" bestFit="1" customWidth="1"/>
    <col min="13333" max="13568" width="9.140625" style="2"/>
    <col min="13569" max="13569" width="21.7109375" style="2" customWidth="1"/>
    <col min="13570" max="13570" width="5.85546875" style="2" customWidth="1"/>
    <col min="13571" max="13571" width="25.28515625" style="2" customWidth="1"/>
    <col min="13572" max="13572" width="10.42578125" style="2" customWidth="1"/>
    <col min="13573" max="13573" width="20.42578125" style="2" customWidth="1"/>
    <col min="13574" max="13574" width="13.42578125" style="2" customWidth="1"/>
    <col min="13575" max="13575" width="11.7109375" style="2" customWidth="1"/>
    <col min="13576" max="13576" width="12.5703125" style="2" customWidth="1"/>
    <col min="13577" max="13577" width="14.28515625" style="2" customWidth="1"/>
    <col min="13578" max="13578" width="12.140625" style="2" customWidth="1"/>
    <col min="13579" max="13579" width="12.42578125" style="2" customWidth="1"/>
    <col min="13580" max="13580" width="15.28515625" style="2" customWidth="1"/>
    <col min="13581" max="13581" width="14.28515625" style="2" customWidth="1"/>
    <col min="13582" max="13582" width="29.42578125" style="2" customWidth="1"/>
    <col min="13583" max="13583" width="14" style="2" bestFit="1" customWidth="1"/>
    <col min="13584" max="13584" width="9.140625" style="2"/>
    <col min="13585" max="13586" width="10.140625" style="2" bestFit="1" customWidth="1"/>
    <col min="13587" max="13587" width="9.140625" style="2"/>
    <col min="13588" max="13588" width="10.140625" style="2" bestFit="1" customWidth="1"/>
    <col min="13589" max="13824" width="9.140625" style="2"/>
    <col min="13825" max="13825" width="21.7109375" style="2" customWidth="1"/>
    <col min="13826" max="13826" width="5.85546875" style="2" customWidth="1"/>
    <col min="13827" max="13827" width="25.28515625" style="2" customWidth="1"/>
    <col min="13828" max="13828" width="10.42578125" style="2" customWidth="1"/>
    <col min="13829" max="13829" width="20.42578125" style="2" customWidth="1"/>
    <col min="13830" max="13830" width="13.42578125" style="2" customWidth="1"/>
    <col min="13831" max="13831" width="11.7109375" style="2" customWidth="1"/>
    <col min="13832" max="13832" width="12.5703125" style="2" customWidth="1"/>
    <col min="13833" max="13833" width="14.28515625" style="2" customWidth="1"/>
    <col min="13834" max="13834" width="12.140625" style="2" customWidth="1"/>
    <col min="13835" max="13835" width="12.42578125" style="2" customWidth="1"/>
    <col min="13836" max="13836" width="15.28515625" style="2" customWidth="1"/>
    <col min="13837" max="13837" width="14.28515625" style="2" customWidth="1"/>
    <col min="13838" max="13838" width="29.42578125" style="2" customWidth="1"/>
    <col min="13839" max="13839" width="14" style="2" bestFit="1" customWidth="1"/>
    <col min="13840" max="13840" width="9.140625" style="2"/>
    <col min="13841" max="13842" width="10.140625" style="2" bestFit="1" customWidth="1"/>
    <col min="13843" max="13843" width="9.140625" style="2"/>
    <col min="13844" max="13844" width="10.140625" style="2" bestFit="1" customWidth="1"/>
    <col min="13845" max="14080" width="9.140625" style="2"/>
    <col min="14081" max="14081" width="21.7109375" style="2" customWidth="1"/>
    <col min="14082" max="14082" width="5.85546875" style="2" customWidth="1"/>
    <col min="14083" max="14083" width="25.28515625" style="2" customWidth="1"/>
    <col min="14084" max="14084" width="10.42578125" style="2" customWidth="1"/>
    <col min="14085" max="14085" width="20.42578125" style="2" customWidth="1"/>
    <col min="14086" max="14086" width="13.42578125" style="2" customWidth="1"/>
    <col min="14087" max="14087" width="11.7109375" style="2" customWidth="1"/>
    <col min="14088" max="14088" width="12.5703125" style="2" customWidth="1"/>
    <col min="14089" max="14089" width="14.28515625" style="2" customWidth="1"/>
    <col min="14090" max="14090" width="12.140625" style="2" customWidth="1"/>
    <col min="14091" max="14091" width="12.42578125" style="2" customWidth="1"/>
    <col min="14092" max="14092" width="15.28515625" style="2" customWidth="1"/>
    <col min="14093" max="14093" width="14.28515625" style="2" customWidth="1"/>
    <col min="14094" max="14094" width="29.42578125" style="2" customWidth="1"/>
    <col min="14095" max="14095" width="14" style="2" bestFit="1" customWidth="1"/>
    <col min="14096" max="14096" width="9.140625" style="2"/>
    <col min="14097" max="14098" width="10.140625" style="2" bestFit="1" customWidth="1"/>
    <col min="14099" max="14099" width="9.140625" style="2"/>
    <col min="14100" max="14100" width="10.140625" style="2" bestFit="1" customWidth="1"/>
    <col min="14101" max="14336" width="9.140625" style="2"/>
    <col min="14337" max="14337" width="21.7109375" style="2" customWidth="1"/>
    <col min="14338" max="14338" width="5.85546875" style="2" customWidth="1"/>
    <col min="14339" max="14339" width="25.28515625" style="2" customWidth="1"/>
    <col min="14340" max="14340" width="10.42578125" style="2" customWidth="1"/>
    <col min="14341" max="14341" width="20.42578125" style="2" customWidth="1"/>
    <col min="14342" max="14342" width="13.42578125" style="2" customWidth="1"/>
    <col min="14343" max="14343" width="11.7109375" style="2" customWidth="1"/>
    <col min="14344" max="14344" width="12.5703125" style="2" customWidth="1"/>
    <col min="14345" max="14345" width="14.28515625" style="2" customWidth="1"/>
    <col min="14346" max="14346" width="12.140625" style="2" customWidth="1"/>
    <col min="14347" max="14347" width="12.42578125" style="2" customWidth="1"/>
    <col min="14348" max="14348" width="15.28515625" style="2" customWidth="1"/>
    <col min="14349" max="14349" width="14.28515625" style="2" customWidth="1"/>
    <col min="14350" max="14350" width="29.42578125" style="2" customWidth="1"/>
    <col min="14351" max="14351" width="14" style="2" bestFit="1" customWidth="1"/>
    <col min="14352" max="14352" width="9.140625" style="2"/>
    <col min="14353" max="14354" width="10.140625" style="2" bestFit="1" customWidth="1"/>
    <col min="14355" max="14355" width="9.140625" style="2"/>
    <col min="14356" max="14356" width="10.140625" style="2" bestFit="1" customWidth="1"/>
    <col min="14357" max="14592" width="9.140625" style="2"/>
    <col min="14593" max="14593" width="21.7109375" style="2" customWidth="1"/>
    <col min="14594" max="14594" width="5.85546875" style="2" customWidth="1"/>
    <col min="14595" max="14595" width="25.28515625" style="2" customWidth="1"/>
    <col min="14596" max="14596" width="10.42578125" style="2" customWidth="1"/>
    <col min="14597" max="14597" width="20.42578125" style="2" customWidth="1"/>
    <col min="14598" max="14598" width="13.42578125" style="2" customWidth="1"/>
    <col min="14599" max="14599" width="11.7109375" style="2" customWidth="1"/>
    <col min="14600" max="14600" width="12.5703125" style="2" customWidth="1"/>
    <col min="14601" max="14601" width="14.28515625" style="2" customWidth="1"/>
    <col min="14602" max="14602" width="12.140625" style="2" customWidth="1"/>
    <col min="14603" max="14603" width="12.42578125" style="2" customWidth="1"/>
    <col min="14604" max="14604" width="15.28515625" style="2" customWidth="1"/>
    <col min="14605" max="14605" width="14.28515625" style="2" customWidth="1"/>
    <col min="14606" max="14606" width="29.42578125" style="2" customWidth="1"/>
    <col min="14607" max="14607" width="14" style="2" bestFit="1" customWidth="1"/>
    <col min="14608" max="14608" width="9.140625" style="2"/>
    <col min="14609" max="14610" width="10.140625" style="2" bestFit="1" customWidth="1"/>
    <col min="14611" max="14611" width="9.140625" style="2"/>
    <col min="14612" max="14612" width="10.140625" style="2" bestFit="1" customWidth="1"/>
    <col min="14613" max="14848" width="9.140625" style="2"/>
    <col min="14849" max="14849" width="21.7109375" style="2" customWidth="1"/>
    <col min="14850" max="14850" width="5.85546875" style="2" customWidth="1"/>
    <col min="14851" max="14851" width="25.28515625" style="2" customWidth="1"/>
    <col min="14852" max="14852" width="10.42578125" style="2" customWidth="1"/>
    <col min="14853" max="14853" width="20.42578125" style="2" customWidth="1"/>
    <col min="14854" max="14854" width="13.42578125" style="2" customWidth="1"/>
    <col min="14855" max="14855" width="11.7109375" style="2" customWidth="1"/>
    <col min="14856" max="14856" width="12.5703125" style="2" customWidth="1"/>
    <col min="14857" max="14857" width="14.28515625" style="2" customWidth="1"/>
    <col min="14858" max="14858" width="12.140625" style="2" customWidth="1"/>
    <col min="14859" max="14859" width="12.42578125" style="2" customWidth="1"/>
    <col min="14860" max="14860" width="15.28515625" style="2" customWidth="1"/>
    <col min="14861" max="14861" width="14.28515625" style="2" customWidth="1"/>
    <col min="14862" max="14862" width="29.42578125" style="2" customWidth="1"/>
    <col min="14863" max="14863" width="14" style="2" bestFit="1" customWidth="1"/>
    <col min="14864" max="14864" width="9.140625" style="2"/>
    <col min="14865" max="14866" width="10.140625" style="2" bestFit="1" customWidth="1"/>
    <col min="14867" max="14867" width="9.140625" style="2"/>
    <col min="14868" max="14868" width="10.140625" style="2" bestFit="1" customWidth="1"/>
    <col min="14869" max="15104" width="9.140625" style="2"/>
    <col min="15105" max="15105" width="21.7109375" style="2" customWidth="1"/>
    <col min="15106" max="15106" width="5.85546875" style="2" customWidth="1"/>
    <col min="15107" max="15107" width="25.28515625" style="2" customWidth="1"/>
    <col min="15108" max="15108" width="10.42578125" style="2" customWidth="1"/>
    <col min="15109" max="15109" width="20.42578125" style="2" customWidth="1"/>
    <col min="15110" max="15110" width="13.42578125" style="2" customWidth="1"/>
    <col min="15111" max="15111" width="11.7109375" style="2" customWidth="1"/>
    <col min="15112" max="15112" width="12.5703125" style="2" customWidth="1"/>
    <col min="15113" max="15113" width="14.28515625" style="2" customWidth="1"/>
    <col min="15114" max="15114" width="12.140625" style="2" customWidth="1"/>
    <col min="15115" max="15115" width="12.42578125" style="2" customWidth="1"/>
    <col min="15116" max="15116" width="15.28515625" style="2" customWidth="1"/>
    <col min="15117" max="15117" width="14.28515625" style="2" customWidth="1"/>
    <col min="15118" max="15118" width="29.42578125" style="2" customWidth="1"/>
    <col min="15119" max="15119" width="14" style="2" bestFit="1" customWidth="1"/>
    <col min="15120" max="15120" width="9.140625" style="2"/>
    <col min="15121" max="15122" width="10.140625" style="2" bestFit="1" customWidth="1"/>
    <col min="15123" max="15123" width="9.140625" style="2"/>
    <col min="15124" max="15124" width="10.140625" style="2" bestFit="1" customWidth="1"/>
    <col min="15125" max="15360" width="9.140625" style="2"/>
    <col min="15361" max="15361" width="21.7109375" style="2" customWidth="1"/>
    <col min="15362" max="15362" width="5.85546875" style="2" customWidth="1"/>
    <col min="15363" max="15363" width="25.28515625" style="2" customWidth="1"/>
    <col min="15364" max="15364" width="10.42578125" style="2" customWidth="1"/>
    <col min="15365" max="15365" width="20.42578125" style="2" customWidth="1"/>
    <col min="15366" max="15366" width="13.42578125" style="2" customWidth="1"/>
    <col min="15367" max="15367" width="11.7109375" style="2" customWidth="1"/>
    <col min="15368" max="15368" width="12.5703125" style="2" customWidth="1"/>
    <col min="15369" max="15369" width="14.28515625" style="2" customWidth="1"/>
    <col min="15370" max="15370" width="12.140625" style="2" customWidth="1"/>
    <col min="15371" max="15371" width="12.42578125" style="2" customWidth="1"/>
    <col min="15372" max="15372" width="15.28515625" style="2" customWidth="1"/>
    <col min="15373" max="15373" width="14.28515625" style="2" customWidth="1"/>
    <col min="15374" max="15374" width="29.42578125" style="2" customWidth="1"/>
    <col min="15375" max="15375" width="14" style="2" bestFit="1" customWidth="1"/>
    <col min="15376" max="15376" width="9.140625" style="2"/>
    <col min="15377" max="15378" width="10.140625" style="2" bestFit="1" customWidth="1"/>
    <col min="15379" max="15379" width="9.140625" style="2"/>
    <col min="15380" max="15380" width="10.140625" style="2" bestFit="1" customWidth="1"/>
    <col min="15381" max="15616" width="9.140625" style="2"/>
    <col min="15617" max="15617" width="21.7109375" style="2" customWidth="1"/>
    <col min="15618" max="15618" width="5.85546875" style="2" customWidth="1"/>
    <col min="15619" max="15619" width="25.28515625" style="2" customWidth="1"/>
    <col min="15620" max="15620" width="10.42578125" style="2" customWidth="1"/>
    <col min="15621" max="15621" width="20.42578125" style="2" customWidth="1"/>
    <col min="15622" max="15622" width="13.42578125" style="2" customWidth="1"/>
    <col min="15623" max="15623" width="11.7109375" style="2" customWidth="1"/>
    <col min="15624" max="15624" width="12.5703125" style="2" customWidth="1"/>
    <col min="15625" max="15625" width="14.28515625" style="2" customWidth="1"/>
    <col min="15626" max="15626" width="12.140625" style="2" customWidth="1"/>
    <col min="15627" max="15627" width="12.42578125" style="2" customWidth="1"/>
    <col min="15628" max="15628" width="15.28515625" style="2" customWidth="1"/>
    <col min="15629" max="15629" width="14.28515625" style="2" customWidth="1"/>
    <col min="15630" max="15630" width="29.42578125" style="2" customWidth="1"/>
    <col min="15631" max="15631" width="14" style="2" bestFit="1" customWidth="1"/>
    <col min="15632" max="15632" width="9.140625" style="2"/>
    <col min="15633" max="15634" width="10.140625" style="2" bestFit="1" customWidth="1"/>
    <col min="15635" max="15635" width="9.140625" style="2"/>
    <col min="15636" max="15636" width="10.140625" style="2" bestFit="1" customWidth="1"/>
    <col min="15637" max="15872" width="9.140625" style="2"/>
    <col min="15873" max="15873" width="21.7109375" style="2" customWidth="1"/>
    <col min="15874" max="15874" width="5.85546875" style="2" customWidth="1"/>
    <col min="15875" max="15875" width="25.28515625" style="2" customWidth="1"/>
    <col min="15876" max="15876" width="10.42578125" style="2" customWidth="1"/>
    <col min="15877" max="15877" width="20.42578125" style="2" customWidth="1"/>
    <col min="15878" max="15878" width="13.42578125" style="2" customWidth="1"/>
    <col min="15879" max="15879" width="11.7109375" style="2" customWidth="1"/>
    <col min="15880" max="15880" width="12.5703125" style="2" customWidth="1"/>
    <col min="15881" max="15881" width="14.28515625" style="2" customWidth="1"/>
    <col min="15882" max="15882" width="12.140625" style="2" customWidth="1"/>
    <col min="15883" max="15883" width="12.42578125" style="2" customWidth="1"/>
    <col min="15884" max="15884" width="15.28515625" style="2" customWidth="1"/>
    <col min="15885" max="15885" width="14.28515625" style="2" customWidth="1"/>
    <col min="15886" max="15886" width="29.42578125" style="2" customWidth="1"/>
    <col min="15887" max="15887" width="14" style="2" bestFit="1" customWidth="1"/>
    <col min="15888" max="15888" width="9.140625" style="2"/>
    <col min="15889" max="15890" width="10.140625" style="2" bestFit="1" customWidth="1"/>
    <col min="15891" max="15891" width="9.140625" style="2"/>
    <col min="15892" max="15892" width="10.140625" style="2" bestFit="1" customWidth="1"/>
    <col min="15893" max="16128" width="9.140625" style="2"/>
    <col min="16129" max="16129" width="21.7109375" style="2" customWidth="1"/>
    <col min="16130" max="16130" width="5.85546875" style="2" customWidth="1"/>
    <col min="16131" max="16131" width="25.28515625" style="2" customWidth="1"/>
    <col min="16132" max="16132" width="10.42578125" style="2" customWidth="1"/>
    <col min="16133" max="16133" width="20.42578125" style="2" customWidth="1"/>
    <col min="16134" max="16134" width="13.42578125" style="2" customWidth="1"/>
    <col min="16135" max="16135" width="11.7109375" style="2" customWidth="1"/>
    <col min="16136" max="16136" width="12.5703125" style="2" customWidth="1"/>
    <col min="16137" max="16137" width="14.28515625" style="2" customWidth="1"/>
    <col min="16138" max="16138" width="12.140625" style="2" customWidth="1"/>
    <col min="16139" max="16139" width="12.42578125" style="2" customWidth="1"/>
    <col min="16140" max="16140" width="15.28515625" style="2" customWidth="1"/>
    <col min="16141" max="16141" width="14.28515625" style="2" customWidth="1"/>
    <col min="16142" max="16142" width="29.42578125" style="2" customWidth="1"/>
    <col min="16143" max="16143" width="14" style="2" bestFit="1" customWidth="1"/>
    <col min="16144" max="16144" width="9.140625" style="2"/>
    <col min="16145" max="16146" width="10.140625" style="2" bestFit="1" customWidth="1"/>
    <col min="16147" max="16147" width="9.140625" style="2"/>
    <col min="16148" max="16148" width="10.140625" style="2" bestFit="1" customWidth="1"/>
    <col min="16149" max="16384" width="9.140625" style="2"/>
  </cols>
  <sheetData>
    <row r="1" spans="1:17" x14ac:dyDescent="0.25">
      <c r="A1" s="590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14"/>
      <c r="O1" s="17"/>
      <c r="P1" s="17"/>
      <c r="Q1" s="17"/>
    </row>
    <row r="2" spans="1:17" ht="15" customHeight="1" x14ac:dyDescent="0.25">
      <c r="A2" s="579" t="s">
        <v>0</v>
      </c>
      <c r="B2" s="579" t="s">
        <v>1</v>
      </c>
      <c r="C2" s="579" t="s">
        <v>2</v>
      </c>
      <c r="D2" s="579" t="s">
        <v>3</v>
      </c>
      <c r="E2" s="579" t="s">
        <v>4</v>
      </c>
      <c r="F2" s="580" t="s">
        <v>5</v>
      </c>
      <c r="G2" s="580"/>
      <c r="H2" s="580"/>
      <c r="I2" s="580"/>
      <c r="J2" s="580"/>
      <c r="K2" s="580"/>
      <c r="L2" s="579" t="s">
        <v>6</v>
      </c>
      <c r="M2" s="579"/>
    </row>
    <row r="3" spans="1:17" x14ac:dyDescent="0.25">
      <c r="A3" s="579"/>
      <c r="B3" s="579"/>
      <c r="C3" s="579"/>
      <c r="D3" s="579"/>
      <c r="E3" s="579"/>
      <c r="F3" s="580" t="s">
        <v>7</v>
      </c>
      <c r="G3" s="580" t="s">
        <v>8</v>
      </c>
      <c r="H3" s="580"/>
      <c r="I3" s="580"/>
      <c r="J3" s="580"/>
      <c r="K3" s="580"/>
      <c r="L3" s="579"/>
      <c r="M3" s="579"/>
    </row>
    <row r="4" spans="1:17" x14ac:dyDescent="0.25">
      <c r="A4" s="579"/>
      <c r="B4" s="579"/>
      <c r="C4" s="579"/>
      <c r="D4" s="579"/>
      <c r="E4" s="579"/>
      <c r="F4" s="580"/>
      <c r="G4" s="580" t="s">
        <v>32</v>
      </c>
      <c r="H4" s="580" t="s">
        <v>10</v>
      </c>
      <c r="I4" s="580"/>
      <c r="J4" s="580" t="s">
        <v>11</v>
      </c>
      <c r="K4" s="580" t="s">
        <v>12</v>
      </c>
      <c r="L4" s="579" t="s">
        <v>13</v>
      </c>
      <c r="M4" s="579" t="s">
        <v>14</v>
      </c>
    </row>
    <row r="5" spans="1:17" ht="64.5" customHeight="1" x14ac:dyDescent="0.25">
      <c r="A5" s="579"/>
      <c r="B5" s="579"/>
      <c r="C5" s="579"/>
      <c r="D5" s="579"/>
      <c r="E5" s="579"/>
      <c r="F5" s="580"/>
      <c r="G5" s="580"/>
      <c r="H5" s="3" t="s">
        <v>33</v>
      </c>
      <c r="I5" s="18" t="s">
        <v>34</v>
      </c>
      <c r="J5" s="580"/>
      <c r="K5" s="580"/>
      <c r="L5" s="579"/>
      <c r="M5" s="579"/>
    </row>
    <row r="6" spans="1:17" s="6" customForma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1"/>
    </row>
    <row r="7" spans="1:17" ht="15" customHeight="1" x14ac:dyDescent="0.25">
      <c r="A7" s="581" t="s">
        <v>35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3"/>
    </row>
    <row r="8" spans="1:17" ht="15" customHeight="1" x14ac:dyDescent="0.25">
      <c r="A8" s="584" t="s">
        <v>36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6"/>
    </row>
    <row r="9" spans="1:17" s="15" customFormat="1" ht="68.25" customHeight="1" x14ac:dyDescent="0.25">
      <c r="A9" s="591" t="s">
        <v>37</v>
      </c>
      <c r="B9" s="19" t="s">
        <v>38</v>
      </c>
      <c r="C9" s="20" t="s">
        <v>39</v>
      </c>
      <c r="D9" s="21">
        <v>2022</v>
      </c>
      <c r="E9" s="22" t="s">
        <v>40</v>
      </c>
      <c r="F9" s="23">
        <f t="shared" ref="F9:F20" si="0">SUM(G9:K9)</f>
        <v>0</v>
      </c>
      <c r="G9" s="23"/>
      <c r="H9" s="23"/>
      <c r="I9" s="23"/>
      <c r="J9" s="23"/>
      <c r="K9" s="23"/>
      <c r="L9" s="24" t="s">
        <v>41</v>
      </c>
      <c r="M9" s="22">
        <v>1</v>
      </c>
      <c r="N9" s="14"/>
    </row>
    <row r="10" spans="1:17" ht="75" customHeight="1" x14ac:dyDescent="0.25">
      <c r="A10" s="592"/>
      <c r="B10" s="19">
        <v>2</v>
      </c>
      <c r="C10" s="8" t="s">
        <v>42</v>
      </c>
      <c r="D10" s="21">
        <v>2022</v>
      </c>
      <c r="E10" s="22" t="s">
        <v>40</v>
      </c>
      <c r="F10" s="23">
        <f t="shared" si="0"/>
        <v>90</v>
      </c>
      <c r="G10" s="9"/>
      <c r="H10" s="9"/>
      <c r="I10" s="9"/>
      <c r="J10" s="9">
        <v>90</v>
      </c>
      <c r="K10" s="9"/>
      <c r="L10" s="24" t="s">
        <v>41</v>
      </c>
      <c r="M10" s="4">
        <v>7</v>
      </c>
    </row>
    <row r="11" spans="1:17" ht="46.5" customHeight="1" x14ac:dyDescent="0.25">
      <c r="A11" s="592"/>
      <c r="B11" s="25">
        <v>3</v>
      </c>
      <c r="C11" s="8" t="s">
        <v>43</v>
      </c>
      <c r="D11" s="21">
        <v>2022</v>
      </c>
      <c r="E11" s="22" t="s">
        <v>40</v>
      </c>
      <c r="F11" s="23">
        <f t="shared" si="0"/>
        <v>100</v>
      </c>
      <c r="G11" s="9"/>
      <c r="H11" s="9"/>
      <c r="I11" s="9"/>
      <c r="J11" s="9">
        <v>100</v>
      </c>
      <c r="K11" s="9"/>
      <c r="L11" s="24" t="s">
        <v>44</v>
      </c>
      <c r="M11" s="4">
        <v>2</v>
      </c>
    </row>
    <row r="12" spans="1:17" ht="99.75" customHeight="1" x14ac:dyDescent="0.25">
      <c r="A12" s="592"/>
      <c r="B12" s="19">
        <v>4</v>
      </c>
      <c r="C12" s="26" t="s">
        <v>45</v>
      </c>
      <c r="D12" s="21">
        <v>2022</v>
      </c>
      <c r="E12" s="22" t="s">
        <v>46</v>
      </c>
      <c r="F12" s="23">
        <f>SUM(G12:K12)</f>
        <v>60</v>
      </c>
      <c r="G12" s="23"/>
      <c r="H12" s="23"/>
      <c r="I12" s="23"/>
      <c r="J12" s="23">
        <v>10</v>
      </c>
      <c r="K12" s="27">
        <v>50</v>
      </c>
      <c r="L12" s="26" t="s">
        <v>47</v>
      </c>
      <c r="M12" s="28">
        <v>300</v>
      </c>
    </row>
    <row r="13" spans="1:17" ht="83.25" customHeight="1" x14ac:dyDescent="0.25">
      <c r="A13" s="592"/>
      <c r="B13" s="19">
        <v>5</v>
      </c>
      <c r="C13" s="26" t="s">
        <v>48</v>
      </c>
      <c r="D13" s="21">
        <v>2022</v>
      </c>
      <c r="E13" s="29" t="s">
        <v>49</v>
      </c>
      <c r="F13" s="23">
        <f>SUM(G13:K13)</f>
        <v>750</v>
      </c>
      <c r="G13" s="23"/>
      <c r="H13" s="23"/>
      <c r="I13" s="23"/>
      <c r="J13" s="23"/>
      <c r="K13" s="27">
        <v>750</v>
      </c>
      <c r="L13" s="26" t="s">
        <v>50</v>
      </c>
      <c r="M13" s="28">
        <v>280</v>
      </c>
    </row>
    <row r="14" spans="1:17" ht="83.25" customHeight="1" x14ac:dyDescent="0.25">
      <c r="A14" s="592"/>
      <c r="B14" s="19">
        <v>6</v>
      </c>
      <c r="C14" s="26" t="s">
        <v>51</v>
      </c>
      <c r="D14" s="21">
        <v>2022</v>
      </c>
      <c r="E14" s="29" t="s">
        <v>49</v>
      </c>
      <c r="F14" s="23">
        <f>SUM(G14:K14)</f>
        <v>0</v>
      </c>
      <c r="G14" s="23"/>
      <c r="H14" s="23"/>
      <c r="I14" s="23"/>
      <c r="J14" s="23"/>
      <c r="K14" s="23"/>
      <c r="L14" s="24" t="s">
        <v>52</v>
      </c>
      <c r="M14" s="28">
        <v>1</v>
      </c>
    </row>
    <row r="15" spans="1:17" ht="83.25" customHeight="1" x14ac:dyDescent="0.25">
      <c r="A15" s="591" t="s">
        <v>958</v>
      </c>
      <c r="B15" s="30">
        <v>7</v>
      </c>
      <c r="C15" s="31" t="s">
        <v>53</v>
      </c>
      <c r="D15" s="32">
        <v>2022</v>
      </c>
      <c r="E15" s="22" t="s">
        <v>40</v>
      </c>
      <c r="F15" s="33">
        <f t="shared" si="0"/>
        <v>45</v>
      </c>
      <c r="G15" s="33"/>
      <c r="H15" s="33"/>
      <c r="I15" s="33"/>
      <c r="J15" s="33">
        <v>30</v>
      </c>
      <c r="K15" s="33">
        <v>15</v>
      </c>
      <c r="L15" s="24" t="s">
        <v>54</v>
      </c>
      <c r="M15" s="34">
        <v>1</v>
      </c>
    </row>
    <row r="16" spans="1:17" ht="69" customHeight="1" x14ac:dyDescent="0.25">
      <c r="A16" s="592"/>
      <c r="B16" s="35">
        <v>8</v>
      </c>
      <c r="C16" s="20" t="s">
        <v>55</v>
      </c>
      <c r="D16" s="21">
        <v>2022</v>
      </c>
      <c r="E16" s="22" t="s">
        <v>40</v>
      </c>
      <c r="F16" s="23">
        <f t="shared" si="0"/>
        <v>0</v>
      </c>
      <c r="G16" s="23"/>
      <c r="H16" s="23"/>
      <c r="I16" s="23"/>
      <c r="J16" s="23"/>
      <c r="K16" s="23"/>
      <c r="L16" s="24" t="s">
        <v>41</v>
      </c>
      <c r="M16" s="22">
        <v>8</v>
      </c>
    </row>
    <row r="17" spans="1:14" ht="83.25" customHeight="1" x14ac:dyDescent="0.25">
      <c r="A17" s="520" t="s">
        <v>959</v>
      </c>
      <c r="B17" s="35">
        <v>9</v>
      </c>
      <c r="C17" s="20" t="s">
        <v>56</v>
      </c>
      <c r="D17" s="21">
        <v>2022</v>
      </c>
      <c r="E17" s="22" t="s">
        <v>57</v>
      </c>
      <c r="F17" s="23">
        <f t="shared" si="0"/>
        <v>25</v>
      </c>
      <c r="G17" s="23"/>
      <c r="H17" s="23"/>
      <c r="I17" s="23"/>
      <c r="J17" s="23">
        <v>25</v>
      </c>
      <c r="K17" s="23"/>
      <c r="L17" s="20" t="s">
        <v>58</v>
      </c>
      <c r="M17" s="22">
        <v>7</v>
      </c>
    </row>
    <row r="18" spans="1:14" ht="40.5" customHeight="1" x14ac:dyDescent="0.25">
      <c r="A18" s="36"/>
      <c r="B18" s="35" t="s">
        <v>59</v>
      </c>
      <c r="C18" s="20" t="s">
        <v>60</v>
      </c>
      <c r="D18" s="21">
        <v>2022</v>
      </c>
      <c r="E18" s="22" t="s">
        <v>40</v>
      </c>
      <c r="F18" s="23">
        <f t="shared" si="0"/>
        <v>0</v>
      </c>
      <c r="G18" s="23"/>
      <c r="H18" s="23"/>
      <c r="I18" s="23"/>
      <c r="J18" s="23"/>
      <c r="K18" s="23"/>
      <c r="L18" s="20" t="s">
        <v>61</v>
      </c>
      <c r="M18" s="22">
        <v>4</v>
      </c>
    </row>
    <row r="19" spans="1:14" ht="83.25" customHeight="1" x14ac:dyDescent="0.25">
      <c r="A19" s="37"/>
      <c r="B19" s="35" t="s">
        <v>62</v>
      </c>
      <c r="C19" s="20" t="s">
        <v>63</v>
      </c>
      <c r="D19" s="21">
        <v>2022</v>
      </c>
      <c r="E19" s="22" t="s">
        <v>40</v>
      </c>
      <c r="F19" s="23">
        <f t="shared" si="0"/>
        <v>155</v>
      </c>
      <c r="G19" s="23"/>
      <c r="H19" s="23"/>
      <c r="I19" s="23"/>
      <c r="J19" s="23">
        <v>155</v>
      </c>
      <c r="K19" s="23"/>
      <c r="L19" s="20" t="s">
        <v>61</v>
      </c>
      <c r="M19" s="22">
        <v>4</v>
      </c>
    </row>
    <row r="20" spans="1:14" s="15" customFormat="1" x14ac:dyDescent="0.2">
      <c r="A20" s="38"/>
      <c r="B20" s="39" t="s">
        <v>62</v>
      </c>
      <c r="C20" s="40" t="s">
        <v>7</v>
      </c>
      <c r="D20" s="10"/>
      <c r="E20" s="10"/>
      <c r="F20" s="41">
        <f t="shared" si="0"/>
        <v>1225</v>
      </c>
      <c r="G20" s="13">
        <f>SUM(G9:G19)</f>
        <v>0</v>
      </c>
      <c r="H20" s="13">
        <f>SUM(H9:H19)</f>
        <v>0</v>
      </c>
      <c r="I20" s="13">
        <f>SUM(I9:I19)</f>
        <v>0</v>
      </c>
      <c r="J20" s="13">
        <f>SUM(J9:J19)</f>
        <v>410</v>
      </c>
      <c r="K20" s="13">
        <f>SUM(K9:K19)</f>
        <v>815</v>
      </c>
      <c r="L20" s="42"/>
      <c r="M20" s="43"/>
      <c r="N20" s="14"/>
    </row>
    <row r="21" spans="1:14" x14ac:dyDescent="0.2">
      <c r="A21" s="44"/>
      <c r="B21" s="45"/>
      <c r="C21" s="46"/>
      <c r="D21" s="17"/>
      <c r="E21" s="17"/>
      <c r="F21" s="47"/>
      <c r="G21" s="6"/>
      <c r="H21" s="6"/>
      <c r="I21" s="6"/>
      <c r="J21" s="6"/>
      <c r="K21" s="6"/>
      <c r="L21" s="48"/>
      <c r="M21" s="49"/>
    </row>
    <row r="29" spans="1:14" x14ac:dyDescent="0.25">
      <c r="F29" s="6"/>
      <c r="G29" s="6"/>
      <c r="H29" s="6"/>
    </row>
    <row r="30" spans="1:14" x14ac:dyDescent="0.25">
      <c r="D30" s="50"/>
      <c r="E30" s="50"/>
      <c r="F30" s="50"/>
      <c r="G30" s="50"/>
      <c r="H30" s="50"/>
    </row>
    <row r="34" spans="6:8" x14ac:dyDescent="0.25">
      <c r="F34" s="6"/>
      <c r="G34" s="6"/>
      <c r="H34" s="6"/>
    </row>
  </sheetData>
  <mergeCells count="20">
    <mergeCell ref="A15:A16"/>
    <mergeCell ref="A7:M7"/>
    <mergeCell ref="A8:M8"/>
    <mergeCell ref="A9:A14"/>
    <mergeCell ref="G4:G5"/>
    <mergeCell ref="H4:I4"/>
    <mergeCell ref="J4:J5"/>
    <mergeCell ref="K4:K5"/>
    <mergeCell ref="L4:L5"/>
    <mergeCell ref="M4:M5"/>
    <mergeCell ref="A1:M1"/>
    <mergeCell ref="A2:A5"/>
    <mergeCell ref="B2:B5"/>
    <mergeCell ref="C2:C5"/>
    <mergeCell ref="D2:D5"/>
    <mergeCell ref="E2:E5"/>
    <mergeCell ref="F2:K2"/>
    <mergeCell ref="L2:M3"/>
    <mergeCell ref="F3:F5"/>
    <mergeCell ref="G3:K3"/>
  </mergeCells>
  <printOptions horizontalCentered="1"/>
  <pageMargins left="0.11811023622047245" right="0" top="0.39370078740157483" bottom="0.23622047244094491" header="0" footer="0"/>
  <pageSetup paperSize="9" scale="70" firstPageNumber="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5"/>
  <sheetViews>
    <sheetView view="pageBreakPreview" topLeftCell="A13" zoomScale="90" zoomScaleNormal="90" zoomScaleSheetLayoutView="90" zoomScalePageLayoutView="80" workbookViewId="0">
      <selection activeCell="I14" sqref="I14"/>
    </sheetView>
  </sheetViews>
  <sheetFormatPr defaultRowHeight="15" x14ac:dyDescent="0.25"/>
  <cols>
    <col min="1" max="1" width="21.7109375" style="1" customWidth="1"/>
    <col min="2" max="2" width="5.7109375" style="6" customWidth="1"/>
    <col min="3" max="3" width="22.85546875" style="1" customWidth="1"/>
    <col min="4" max="4" width="10.42578125" style="6" customWidth="1"/>
    <col min="5" max="5" width="20.42578125" style="6" customWidth="1"/>
    <col min="6" max="6" width="13.42578125" style="16" customWidth="1"/>
    <col min="7" max="7" width="11.7109375" style="16" customWidth="1"/>
    <col min="8" max="8" width="12.7109375" style="16" customWidth="1"/>
    <col min="9" max="9" width="18.140625" style="16" customWidth="1"/>
    <col min="10" max="10" width="13.85546875" style="16" customWidth="1"/>
    <col min="11" max="11" width="10.5703125" style="16" customWidth="1"/>
    <col min="12" max="12" width="13.85546875" style="1" customWidth="1"/>
    <col min="13" max="13" width="12.42578125" style="6" customWidth="1"/>
    <col min="14" max="14" width="29.42578125" style="1" customWidth="1"/>
    <col min="15" max="15" width="14" style="2" bestFit="1" customWidth="1"/>
    <col min="16" max="16" width="9.140625" style="2"/>
    <col min="17" max="18" width="10.140625" style="2" bestFit="1" customWidth="1"/>
    <col min="19" max="19" width="9.140625" style="2"/>
    <col min="20" max="20" width="10.140625" style="2" bestFit="1" customWidth="1"/>
    <col min="21" max="16384" width="9.140625" style="2"/>
  </cols>
  <sheetData>
    <row r="1" spans="1:17" x14ac:dyDescent="0.25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</row>
    <row r="2" spans="1:17" x14ac:dyDescent="0.25">
      <c r="A2" s="590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14"/>
      <c r="O2" s="17"/>
      <c r="P2" s="17"/>
      <c r="Q2" s="17"/>
    </row>
    <row r="3" spans="1:17" ht="15" customHeight="1" x14ac:dyDescent="0.25">
      <c r="A3" s="579" t="s">
        <v>0</v>
      </c>
      <c r="B3" s="579" t="s">
        <v>1</v>
      </c>
      <c r="C3" s="579" t="s">
        <v>2</v>
      </c>
      <c r="D3" s="579" t="s">
        <v>3</v>
      </c>
      <c r="E3" s="579" t="s">
        <v>4</v>
      </c>
      <c r="F3" s="580" t="s">
        <v>5</v>
      </c>
      <c r="G3" s="580"/>
      <c r="H3" s="580"/>
      <c r="I3" s="580"/>
      <c r="J3" s="580"/>
      <c r="K3" s="580"/>
      <c r="L3" s="579" t="s">
        <v>6</v>
      </c>
      <c r="M3" s="579"/>
    </row>
    <row r="4" spans="1:17" x14ac:dyDescent="0.25">
      <c r="A4" s="579"/>
      <c r="B4" s="579"/>
      <c r="C4" s="579"/>
      <c r="D4" s="579"/>
      <c r="E4" s="579"/>
      <c r="F4" s="580" t="s">
        <v>7</v>
      </c>
      <c r="G4" s="580" t="s">
        <v>8</v>
      </c>
      <c r="H4" s="580"/>
      <c r="I4" s="580"/>
      <c r="J4" s="580"/>
      <c r="K4" s="580"/>
      <c r="L4" s="579"/>
      <c r="M4" s="579"/>
    </row>
    <row r="5" spans="1:17" x14ac:dyDescent="0.25">
      <c r="A5" s="579"/>
      <c r="B5" s="579"/>
      <c r="C5" s="579"/>
      <c r="D5" s="579"/>
      <c r="E5" s="579"/>
      <c r="F5" s="580"/>
      <c r="G5" s="580" t="s">
        <v>9</v>
      </c>
      <c r="H5" s="580" t="s">
        <v>10</v>
      </c>
      <c r="I5" s="580"/>
      <c r="J5" s="580" t="s">
        <v>11</v>
      </c>
      <c r="K5" s="580" t="s">
        <v>12</v>
      </c>
      <c r="L5" s="579" t="s">
        <v>13</v>
      </c>
      <c r="M5" s="579" t="s">
        <v>14</v>
      </c>
    </row>
    <row r="6" spans="1:17" ht="64.5" customHeight="1" x14ac:dyDescent="0.25">
      <c r="A6" s="579"/>
      <c r="B6" s="579"/>
      <c r="C6" s="579"/>
      <c r="D6" s="579"/>
      <c r="E6" s="579"/>
      <c r="F6" s="580"/>
      <c r="G6" s="580"/>
      <c r="H6" s="3" t="s">
        <v>15</v>
      </c>
      <c r="I6" s="3" t="s">
        <v>16</v>
      </c>
      <c r="J6" s="580"/>
      <c r="K6" s="580"/>
      <c r="L6" s="579"/>
      <c r="M6" s="579"/>
    </row>
    <row r="7" spans="1:17" s="6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1"/>
    </row>
    <row r="8" spans="1:17" ht="15" customHeight="1" x14ac:dyDescent="0.25">
      <c r="A8" s="581" t="s">
        <v>17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3"/>
    </row>
    <row r="9" spans="1:17" ht="15" customHeight="1" x14ac:dyDescent="0.25">
      <c r="A9" s="593" t="s">
        <v>64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6"/>
    </row>
    <row r="10" spans="1:17" ht="153" customHeight="1" x14ac:dyDescent="0.25">
      <c r="A10" s="51" t="s">
        <v>65</v>
      </c>
      <c r="B10" s="4">
        <v>1</v>
      </c>
      <c r="C10" s="52" t="s">
        <v>66</v>
      </c>
      <c r="D10" s="4">
        <v>2022</v>
      </c>
      <c r="E10" s="4" t="s">
        <v>67</v>
      </c>
      <c r="F10" s="53"/>
      <c r="G10" s="53"/>
      <c r="H10" s="53"/>
      <c r="I10" s="53"/>
      <c r="J10" s="53"/>
      <c r="K10" s="53"/>
      <c r="L10" s="53" t="s">
        <v>68</v>
      </c>
      <c r="M10" s="4">
        <v>10</v>
      </c>
    </row>
    <row r="11" spans="1:17" ht="188.25" customHeight="1" x14ac:dyDescent="0.25">
      <c r="A11" s="54"/>
      <c r="B11" s="4">
        <v>2</v>
      </c>
      <c r="C11" s="52" t="s">
        <v>69</v>
      </c>
      <c r="D11" s="4">
        <v>2022</v>
      </c>
      <c r="E11" s="4" t="s">
        <v>40</v>
      </c>
      <c r="F11" s="53"/>
      <c r="G11" s="53"/>
      <c r="H11" s="53"/>
      <c r="I11" s="53"/>
      <c r="J11" s="53"/>
      <c r="K11" s="53"/>
      <c r="L11" s="4" t="s">
        <v>70</v>
      </c>
      <c r="M11" s="4">
        <v>12</v>
      </c>
    </row>
    <row r="12" spans="1:17" ht="183.75" customHeight="1" x14ac:dyDescent="0.25">
      <c r="A12" s="55"/>
      <c r="B12" s="4">
        <v>3</v>
      </c>
      <c r="C12" s="52" t="s">
        <v>71</v>
      </c>
      <c r="D12" s="4">
        <v>2022</v>
      </c>
      <c r="E12" s="4" t="s">
        <v>40</v>
      </c>
      <c r="F12" s="53"/>
      <c r="G12" s="53"/>
      <c r="H12" s="53"/>
      <c r="I12" s="53"/>
      <c r="J12" s="53"/>
      <c r="K12" s="53"/>
      <c r="L12" s="4" t="s">
        <v>61</v>
      </c>
      <c r="M12" s="4">
        <v>7</v>
      </c>
    </row>
    <row r="13" spans="1:17" ht="167.25" customHeight="1" x14ac:dyDescent="0.25">
      <c r="A13" s="54"/>
      <c r="B13" s="4">
        <v>4</v>
      </c>
      <c r="C13" s="52" t="s">
        <v>72</v>
      </c>
      <c r="D13" s="4">
        <v>2022</v>
      </c>
      <c r="E13" s="4" t="s">
        <v>40</v>
      </c>
      <c r="F13" s="53">
        <f>I13</f>
        <v>0</v>
      </c>
      <c r="G13" s="53"/>
      <c r="H13" s="53"/>
      <c r="I13" s="53"/>
      <c r="J13" s="53"/>
      <c r="K13" s="53"/>
      <c r="L13" s="4" t="s">
        <v>68</v>
      </c>
      <c r="M13" s="4">
        <v>5</v>
      </c>
    </row>
    <row r="14" spans="1:17" ht="122.25" customHeight="1" x14ac:dyDescent="0.25">
      <c r="A14" s="56"/>
      <c r="B14" s="4">
        <v>5</v>
      </c>
      <c r="C14" s="52" t="s">
        <v>73</v>
      </c>
      <c r="D14" s="4">
        <v>2022</v>
      </c>
      <c r="E14" s="4" t="s">
        <v>40</v>
      </c>
      <c r="F14" s="53">
        <f>I14</f>
        <v>0</v>
      </c>
      <c r="G14" s="53"/>
      <c r="H14" s="53"/>
      <c r="I14" s="53"/>
      <c r="J14" s="53"/>
      <c r="K14" s="53"/>
      <c r="L14" s="4" t="s">
        <v>68</v>
      </c>
      <c r="M14" s="4">
        <v>1</v>
      </c>
    </row>
    <row r="15" spans="1:17" s="15" customFormat="1" x14ac:dyDescent="0.25">
      <c r="A15" s="37"/>
      <c r="B15" s="10">
        <v>5</v>
      </c>
      <c r="C15" s="11" t="s">
        <v>7</v>
      </c>
      <c r="D15" s="4"/>
      <c r="E15" s="12"/>
      <c r="F15" s="13">
        <f>SUM(F10:F14)</f>
        <v>0</v>
      </c>
      <c r="G15" s="13">
        <f t="shared" ref="G15:K15" si="0">SUM(G10:G14)</f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1"/>
      <c r="M15" s="4"/>
      <c r="N15" s="14"/>
    </row>
  </sheetData>
  <mergeCells count="19">
    <mergeCell ref="A8:M8"/>
    <mergeCell ref="A9:M9"/>
    <mergeCell ref="G4:K4"/>
    <mergeCell ref="G5:G6"/>
    <mergeCell ref="H5:I5"/>
    <mergeCell ref="J5:J6"/>
    <mergeCell ref="K5:K6"/>
    <mergeCell ref="L5:L6"/>
    <mergeCell ref="A1:M1"/>
    <mergeCell ref="A2:M2"/>
    <mergeCell ref="A3:A6"/>
    <mergeCell ref="B3:B6"/>
    <mergeCell ref="C3:C6"/>
    <mergeCell ref="D3:D6"/>
    <mergeCell ref="E3:E6"/>
    <mergeCell ref="F3:K3"/>
    <mergeCell ref="L3:M4"/>
    <mergeCell ref="F4:F6"/>
    <mergeCell ref="M5:M6"/>
  </mergeCells>
  <printOptions horizontalCentered="1"/>
  <pageMargins left="0.11811023622047245" right="0" top="0.39370078740157483" bottom="0.23622047244094491" header="0" footer="0"/>
  <pageSetup paperSize="9" scale="75" firstPageNumber="25" orientation="landscape" r:id="rId1"/>
  <headerFooter differentFirst="1">
    <oddFooter>&amp;C&amp;"Times New Roman,обычный"&amp;12&amp;P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6"/>
  <sheetViews>
    <sheetView view="pageBreakPreview" zoomScale="90" zoomScaleNormal="90" zoomScaleSheetLayoutView="90" zoomScalePageLayoutView="80" workbookViewId="0">
      <selection activeCell="B17" sqref="B17"/>
    </sheetView>
  </sheetViews>
  <sheetFormatPr defaultRowHeight="15" x14ac:dyDescent="0.25"/>
  <cols>
    <col min="1" max="1" width="21.7109375" style="1" customWidth="1"/>
    <col min="2" max="2" width="7.140625" style="6" customWidth="1"/>
    <col min="3" max="3" width="25.28515625" style="1" customWidth="1"/>
    <col min="4" max="4" width="10.42578125" style="6" customWidth="1"/>
    <col min="5" max="5" width="20.42578125" style="6" customWidth="1"/>
    <col min="6" max="7" width="13.42578125" style="16" customWidth="1"/>
    <col min="8" max="8" width="12.5703125" style="16" customWidth="1"/>
    <col min="9" max="9" width="17.7109375" style="16" customWidth="1"/>
    <col min="10" max="10" width="12.140625" style="16" customWidth="1"/>
    <col min="11" max="11" width="12.42578125" style="16" customWidth="1"/>
    <col min="12" max="12" width="15.28515625" style="6" customWidth="1"/>
    <col min="13" max="13" width="12.42578125" style="6" customWidth="1"/>
    <col min="14" max="14" width="29.42578125" style="1" customWidth="1"/>
    <col min="15" max="15" width="14" style="2" bestFit="1" customWidth="1"/>
    <col min="16" max="16" width="9.140625" style="2"/>
    <col min="17" max="18" width="10.140625" style="2" bestFit="1" customWidth="1"/>
    <col min="19" max="19" width="9.140625" style="2"/>
    <col min="20" max="20" width="10.140625" style="2" bestFit="1" customWidth="1"/>
    <col min="21" max="16384" width="9.140625" style="2"/>
  </cols>
  <sheetData>
    <row r="1" spans="1:17" ht="15.75" customHeight="1" x14ac:dyDescent="0.25">
      <c r="L1" s="594"/>
      <c r="M1" s="595"/>
    </row>
    <row r="2" spans="1:17" x14ac:dyDescent="0.25">
      <c r="A2" s="590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14"/>
      <c r="O2" s="17"/>
      <c r="P2" s="17"/>
      <c r="Q2" s="17"/>
    </row>
    <row r="3" spans="1:17" ht="15" customHeight="1" x14ac:dyDescent="0.25">
      <c r="A3" s="579" t="s">
        <v>74</v>
      </c>
      <c r="B3" s="579" t="s">
        <v>1</v>
      </c>
      <c r="C3" s="579" t="s">
        <v>2</v>
      </c>
      <c r="D3" s="579" t="s">
        <v>3</v>
      </c>
      <c r="E3" s="579" t="s">
        <v>4</v>
      </c>
      <c r="F3" s="580" t="s">
        <v>75</v>
      </c>
      <c r="G3" s="580"/>
      <c r="H3" s="580"/>
      <c r="I3" s="580"/>
      <c r="J3" s="580"/>
      <c r="K3" s="580"/>
      <c r="L3" s="579" t="s">
        <v>6</v>
      </c>
      <c r="M3" s="579"/>
    </row>
    <row r="4" spans="1:17" x14ac:dyDescent="0.25">
      <c r="A4" s="579"/>
      <c r="B4" s="579"/>
      <c r="C4" s="579"/>
      <c r="D4" s="579"/>
      <c r="E4" s="579"/>
      <c r="F4" s="580" t="s">
        <v>7</v>
      </c>
      <c r="G4" s="580" t="s">
        <v>8</v>
      </c>
      <c r="H4" s="580"/>
      <c r="I4" s="580"/>
      <c r="J4" s="580"/>
      <c r="K4" s="580"/>
      <c r="L4" s="579"/>
      <c r="M4" s="579"/>
    </row>
    <row r="5" spans="1:17" x14ac:dyDescent="0.25">
      <c r="A5" s="579"/>
      <c r="B5" s="579"/>
      <c r="C5" s="579"/>
      <c r="D5" s="579"/>
      <c r="E5" s="579"/>
      <c r="F5" s="580"/>
      <c r="G5" s="580" t="s">
        <v>9</v>
      </c>
      <c r="H5" s="580" t="s">
        <v>10</v>
      </c>
      <c r="I5" s="580"/>
      <c r="J5" s="580" t="s">
        <v>11</v>
      </c>
      <c r="K5" s="580" t="s">
        <v>12</v>
      </c>
      <c r="L5" s="579" t="s">
        <v>13</v>
      </c>
      <c r="M5" s="579" t="s">
        <v>14</v>
      </c>
    </row>
    <row r="6" spans="1:17" ht="64.5" customHeight="1" x14ac:dyDescent="0.25">
      <c r="A6" s="579"/>
      <c r="B6" s="579"/>
      <c r="C6" s="579"/>
      <c r="D6" s="579"/>
      <c r="E6" s="579"/>
      <c r="F6" s="580"/>
      <c r="G6" s="580"/>
      <c r="H6" s="3" t="s">
        <v>15</v>
      </c>
      <c r="I6" s="58" t="s">
        <v>76</v>
      </c>
      <c r="J6" s="580"/>
      <c r="K6" s="580"/>
      <c r="L6" s="579"/>
      <c r="M6" s="579"/>
    </row>
    <row r="7" spans="1:17" s="6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1"/>
    </row>
    <row r="8" spans="1:17" ht="15" customHeight="1" x14ac:dyDescent="0.25">
      <c r="A8" s="581" t="s">
        <v>17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3"/>
    </row>
    <row r="9" spans="1:17" ht="15" customHeight="1" x14ac:dyDescent="0.25">
      <c r="A9" s="584" t="s">
        <v>77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6"/>
    </row>
    <row r="10" spans="1:17" s="68" customFormat="1" ht="30.75" customHeight="1" x14ac:dyDescent="0.25">
      <c r="A10" s="591" t="s">
        <v>78</v>
      </c>
      <c r="B10" s="59">
        <v>1</v>
      </c>
      <c r="C10" s="60" t="s">
        <v>79</v>
      </c>
      <c r="D10" s="61">
        <v>2022</v>
      </c>
      <c r="E10" s="61" t="s">
        <v>80</v>
      </c>
      <c r="F10" s="62"/>
      <c r="G10" s="63"/>
      <c r="H10" s="63"/>
      <c r="I10" s="64"/>
      <c r="J10" s="63"/>
      <c r="K10" s="63"/>
      <c r="L10" s="65" t="s">
        <v>70</v>
      </c>
      <c r="M10" s="66">
        <v>1</v>
      </c>
      <c r="N10" s="67"/>
    </row>
    <row r="11" spans="1:17" ht="51.75" customHeight="1" x14ac:dyDescent="0.25">
      <c r="A11" s="596"/>
      <c r="B11" s="59">
        <v>2</v>
      </c>
      <c r="C11" s="60" t="s">
        <v>81</v>
      </c>
      <c r="D11" s="61">
        <v>2022</v>
      </c>
      <c r="E11" s="61" t="s">
        <v>82</v>
      </c>
      <c r="F11" s="69"/>
      <c r="G11" s="10"/>
      <c r="H11" s="10"/>
      <c r="I11" s="10"/>
      <c r="J11" s="10"/>
      <c r="K11" s="10"/>
      <c r="L11" s="4" t="s">
        <v>83</v>
      </c>
      <c r="M11" s="70">
        <v>5</v>
      </c>
    </row>
    <row r="12" spans="1:17" s="15" customFormat="1" ht="45.75" customHeight="1" x14ac:dyDescent="0.25">
      <c r="A12" s="596"/>
      <c r="B12" s="59">
        <v>3</v>
      </c>
      <c r="C12" s="60" t="s">
        <v>84</v>
      </c>
      <c r="D12" s="61">
        <v>2022</v>
      </c>
      <c r="E12" s="61" t="s">
        <v>85</v>
      </c>
      <c r="F12" s="69"/>
      <c r="G12" s="71"/>
      <c r="H12" s="71"/>
      <c r="I12" s="71"/>
      <c r="J12" s="71"/>
      <c r="K12" s="71"/>
      <c r="L12" s="4" t="s">
        <v>70</v>
      </c>
      <c r="M12" s="70">
        <v>6</v>
      </c>
      <c r="N12" s="14"/>
    </row>
    <row r="13" spans="1:17" s="15" customFormat="1" ht="52.5" customHeight="1" x14ac:dyDescent="0.25">
      <c r="A13" s="596"/>
      <c r="B13" s="59">
        <v>4</v>
      </c>
      <c r="C13" s="60" t="s">
        <v>86</v>
      </c>
      <c r="D13" s="61">
        <v>2022</v>
      </c>
      <c r="E13" s="61" t="s">
        <v>87</v>
      </c>
      <c r="F13" s="69"/>
      <c r="G13" s="71"/>
      <c r="H13" s="71"/>
      <c r="I13" s="71"/>
      <c r="J13" s="71"/>
      <c r="K13" s="71"/>
      <c r="L13" s="4" t="s">
        <v>88</v>
      </c>
      <c r="M13" s="4">
        <v>12</v>
      </c>
      <c r="N13" s="14"/>
    </row>
    <row r="14" spans="1:17" s="75" customFormat="1" ht="92.25" customHeight="1" x14ac:dyDescent="0.25">
      <c r="A14" s="596"/>
      <c r="B14" s="59">
        <v>5</v>
      </c>
      <c r="C14" s="72" t="s">
        <v>89</v>
      </c>
      <c r="D14" s="61">
        <v>2022</v>
      </c>
      <c r="E14" s="61" t="s">
        <v>90</v>
      </c>
      <c r="F14" s="69"/>
      <c r="G14" s="73"/>
      <c r="H14" s="73"/>
      <c r="I14" s="73"/>
      <c r="J14" s="73"/>
      <c r="K14" s="73"/>
      <c r="L14" s="65" t="s">
        <v>91</v>
      </c>
      <c r="M14" s="74">
        <v>5</v>
      </c>
    </row>
    <row r="15" spans="1:17" s="77" customFormat="1" ht="80.25" customHeight="1" x14ac:dyDescent="0.25">
      <c r="A15" s="596"/>
      <c r="B15" s="59">
        <v>6</v>
      </c>
      <c r="C15" s="72" t="s">
        <v>92</v>
      </c>
      <c r="D15" s="61">
        <v>2022</v>
      </c>
      <c r="E15" s="61" t="s">
        <v>82</v>
      </c>
      <c r="F15" s="69"/>
      <c r="G15" s="73"/>
      <c r="H15" s="73"/>
      <c r="I15" s="73"/>
      <c r="J15" s="73"/>
      <c r="K15" s="73"/>
      <c r="L15" s="65" t="s">
        <v>68</v>
      </c>
      <c r="M15" s="65">
        <v>4</v>
      </c>
      <c r="N15" s="76"/>
    </row>
    <row r="16" spans="1:17" ht="17.25" customHeight="1" x14ac:dyDescent="0.25">
      <c r="A16" s="8"/>
      <c r="B16" s="10" t="s">
        <v>172</v>
      </c>
      <c r="C16" s="11" t="s">
        <v>7</v>
      </c>
      <c r="D16" s="10"/>
      <c r="E16" s="12"/>
      <c r="F16" s="78">
        <f>G16</f>
        <v>0</v>
      </c>
      <c r="G16" s="13">
        <f>SUM(G10:G15)</f>
        <v>0</v>
      </c>
      <c r="H16" s="13">
        <f>SUM(H10:H15)</f>
        <v>0</v>
      </c>
      <c r="I16" s="13">
        <f>SUM(I10:I15)</f>
        <v>0</v>
      </c>
      <c r="J16" s="13">
        <f>SUM(J10:J15)</f>
        <v>0</v>
      </c>
      <c r="K16" s="13">
        <f>SUM(K10:K15)</f>
        <v>0</v>
      </c>
      <c r="L16" s="79"/>
      <c r="M16" s="80"/>
    </row>
  </sheetData>
  <mergeCells count="20">
    <mergeCell ref="A8:M8"/>
    <mergeCell ref="A9:M9"/>
    <mergeCell ref="A10:A15"/>
    <mergeCell ref="G4:K4"/>
    <mergeCell ref="G5:G6"/>
    <mergeCell ref="H5:I5"/>
    <mergeCell ref="J5:J6"/>
    <mergeCell ref="K5:K6"/>
    <mergeCell ref="L5:L6"/>
    <mergeCell ref="L1:M1"/>
    <mergeCell ref="A2:M2"/>
    <mergeCell ref="A3:A6"/>
    <mergeCell ref="B3:B6"/>
    <mergeCell ref="C3:C6"/>
    <mergeCell ref="D3:D6"/>
    <mergeCell ref="E3:E6"/>
    <mergeCell ref="F3:K3"/>
    <mergeCell ref="L3:M4"/>
    <mergeCell ref="F4:F6"/>
    <mergeCell ref="M5:M6"/>
  </mergeCells>
  <printOptions horizontalCentered="1"/>
  <pageMargins left="0.11811023622047245" right="0" top="0.39370078740157483" bottom="0.23622047244094491" header="0" footer="0"/>
  <pageSetup paperSize="9" scale="73" firstPageNumber="25" orientation="landscape" r:id="rId1"/>
  <headerFooter differentFirst="1">
    <oddFooter>&amp;C&amp;"Times New Roman,обычный"&amp;12&amp;P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6"/>
  <sheetViews>
    <sheetView view="pageBreakPreview" topLeftCell="A20" zoomScale="90" zoomScaleNormal="90" zoomScaleSheetLayoutView="90" zoomScalePageLayoutView="80" workbookViewId="0">
      <selection activeCell="F26" sqref="F26:K26"/>
    </sheetView>
  </sheetViews>
  <sheetFormatPr defaultRowHeight="15" x14ac:dyDescent="0.25"/>
  <cols>
    <col min="1" max="1" width="21.7109375" style="1" customWidth="1"/>
    <col min="2" max="2" width="5.5703125" style="6" customWidth="1"/>
    <col min="3" max="3" width="22.85546875" style="1" customWidth="1"/>
    <col min="4" max="4" width="10.42578125" style="6" customWidth="1"/>
    <col min="5" max="5" width="20.42578125" style="6" customWidth="1"/>
    <col min="6" max="6" width="13.42578125" style="16" customWidth="1"/>
    <col min="7" max="7" width="11.7109375" style="16" customWidth="1"/>
    <col min="8" max="8" width="12.7109375" style="16" customWidth="1"/>
    <col min="9" max="9" width="14.85546875" style="16" customWidth="1"/>
    <col min="10" max="10" width="14.5703125" style="16" customWidth="1"/>
    <col min="11" max="11" width="8" style="16" customWidth="1"/>
    <col min="12" max="12" width="17.28515625" style="1" customWidth="1"/>
    <col min="13" max="13" width="12.42578125" style="6" customWidth="1"/>
    <col min="14" max="14" width="29.42578125" style="1" customWidth="1"/>
    <col min="15" max="15" width="14" style="2" bestFit="1" customWidth="1"/>
    <col min="16" max="16" width="9.140625" style="2"/>
    <col min="17" max="18" width="10.140625" style="2" bestFit="1" customWidth="1"/>
    <col min="19" max="19" width="9.140625" style="2"/>
    <col min="20" max="20" width="10.140625" style="2" bestFit="1" customWidth="1"/>
    <col min="21" max="16384" width="9.140625" style="2"/>
  </cols>
  <sheetData>
    <row r="1" spans="1:17" x14ac:dyDescent="0.25">
      <c r="F1" s="6"/>
    </row>
    <row r="2" spans="1:17" x14ac:dyDescent="0.25">
      <c r="A2" s="590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14"/>
      <c r="O2" s="17"/>
      <c r="P2" s="17"/>
      <c r="Q2" s="17"/>
    </row>
    <row r="3" spans="1:17" ht="15" customHeight="1" x14ac:dyDescent="0.25">
      <c r="A3" s="579" t="s">
        <v>0</v>
      </c>
      <c r="B3" s="579" t="s">
        <v>1</v>
      </c>
      <c r="C3" s="579" t="s">
        <v>2</v>
      </c>
      <c r="D3" s="579" t="s">
        <v>3</v>
      </c>
      <c r="E3" s="579" t="s">
        <v>4</v>
      </c>
      <c r="F3" s="580" t="s">
        <v>5</v>
      </c>
      <c r="G3" s="580"/>
      <c r="H3" s="580"/>
      <c r="I3" s="580"/>
      <c r="J3" s="580"/>
      <c r="K3" s="580"/>
      <c r="L3" s="579" t="s">
        <v>6</v>
      </c>
      <c r="M3" s="579"/>
    </row>
    <row r="4" spans="1:17" x14ac:dyDescent="0.25">
      <c r="A4" s="579"/>
      <c r="B4" s="579"/>
      <c r="C4" s="579"/>
      <c r="D4" s="579"/>
      <c r="E4" s="579"/>
      <c r="F4" s="580" t="s">
        <v>7</v>
      </c>
      <c r="G4" s="580" t="s">
        <v>8</v>
      </c>
      <c r="H4" s="580"/>
      <c r="I4" s="580"/>
      <c r="J4" s="580"/>
      <c r="K4" s="580"/>
      <c r="L4" s="579"/>
      <c r="M4" s="579"/>
    </row>
    <row r="5" spans="1:17" x14ac:dyDescent="0.25">
      <c r="A5" s="579"/>
      <c r="B5" s="579"/>
      <c r="C5" s="579"/>
      <c r="D5" s="579"/>
      <c r="E5" s="579"/>
      <c r="F5" s="580"/>
      <c r="G5" s="580" t="s">
        <v>9</v>
      </c>
      <c r="H5" s="580" t="s">
        <v>10</v>
      </c>
      <c r="I5" s="580"/>
      <c r="J5" s="580" t="s">
        <v>11</v>
      </c>
      <c r="K5" s="580" t="s">
        <v>12</v>
      </c>
      <c r="L5" s="579" t="s">
        <v>13</v>
      </c>
      <c r="M5" s="579" t="s">
        <v>14</v>
      </c>
    </row>
    <row r="6" spans="1:17" ht="72" customHeight="1" x14ac:dyDescent="0.25">
      <c r="A6" s="579"/>
      <c r="B6" s="579"/>
      <c r="C6" s="579"/>
      <c r="D6" s="579"/>
      <c r="E6" s="579"/>
      <c r="F6" s="580"/>
      <c r="G6" s="580"/>
      <c r="H6" s="3" t="s">
        <v>15</v>
      </c>
      <c r="I6" s="3" t="s">
        <v>16</v>
      </c>
      <c r="J6" s="580"/>
      <c r="K6" s="580"/>
      <c r="L6" s="579"/>
      <c r="M6" s="579"/>
    </row>
    <row r="7" spans="1:17" s="6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1"/>
    </row>
    <row r="8" spans="1:17" ht="15" customHeight="1" x14ac:dyDescent="0.25">
      <c r="A8" s="581" t="s">
        <v>17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3"/>
    </row>
    <row r="9" spans="1:17" ht="15" customHeight="1" x14ac:dyDescent="0.25">
      <c r="A9" s="584" t="s">
        <v>94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6"/>
    </row>
    <row r="10" spans="1:17" ht="165.75" customHeight="1" x14ac:dyDescent="0.25">
      <c r="A10" s="81" t="s">
        <v>95</v>
      </c>
      <c r="B10" s="4">
        <v>1</v>
      </c>
      <c r="C10" s="82" t="s">
        <v>96</v>
      </c>
      <c r="D10" s="4">
        <v>2022</v>
      </c>
      <c r="E10" s="4" t="s">
        <v>40</v>
      </c>
      <c r="F10" s="79">
        <f>SUM(G10:K10)</f>
        <v>100</v>
      </c>
      <c r="G10" s="4"/>
      <c r="H10" s="4"/>
      <c r="I10" s="79">
        <v>100</v>
      </c>
      <c r="J10" s="4"/>
      <c r="K10" s="4"/>
      <c r="L10" s="83" t="s">
        <v>97</v>
      </c>
      <c r="M10" s="4">
        <v>250</v>
      </c>
    </row>
    <row r="11" spans="1:17" ht="216" customHeight="1" x14ac:dyDescent="0.25">
      <c r="A11" s="84"/>
      <c r="B11" s="4">
        <v>2</v>
      </c>
      <c r="C11" s="85" t="s">
        <v>98</v>
      </c>
      <c r="D11" s="4">
        <v>2022</v>
      </c>
      <c r="E11" s="4" t="s">
        <v>40</v>
      </c>
      <c r="F11" s="79">
        <f t="shared" ref="F11:F26" si="0">SUM(G11:K11)</f>
        <v>1500</v>
      </c>
      <c r="G11" s="4"/>
      <c r="H11" s="4"/>
      <c r="I11" s="79">
        <v>1500</v>
      </c>
      <c r="J11" s="4"/>
      <c r="K11" s="4"/>
      <c r="L11" s="85" t="s">
        <v>99</v>
      </c>
      <c r="M11" s="86" t="s">
        <v>100</v>
      </c>
    </row>
    <row r="12" spans="1:17" ht="75.75" customHeight="1" x14ac:dyDescent="0.25">
      <c r="A12" s="84"/>
      <c r="B12" s="4">
        <v>3</v>
      </c>
      <c r="C12" s="87" t="s">
        <v>101</v>
      </c>
      <c r="D12" s="4">
        <v>2022</v>
      </c>
      <c r="E12" s="4" t="s">
        <v>40</v>
      </c>
      <c r="F12" s="79">
        <f t="shared" si="0"/>
        <v>780</v>
      </c>
      <c r="G12" s="10"/>
      <c r="H12" s="10"/>
      <c r="I12" s="79">
        <v>780</v>
      </c>
      <c r="J12" s="10"/>
      <c r="K12" s="10"/>
      <c r="L12" s="85" t="s">
        <v>102</v>
      </c>
      <c r="M12" s="86" t="s">
        <v>103</v>
      </c>
    </row>
    <row r="13" spans="1:17" ht="47.25" customHeight="1" x14ac:dyDescent="0.25">
      <c r="A13" s="88"/>
      <c r="B13" s="4">
        <v>4</v>
      </c>
      <c r="C13" s="87" t="s">
        <v>104</v>
      </c>
      <c r="D13" s="4">
        <v>2022</v>
      </c>
      <c r="E13" s="4" t="s">
        <v>40</v>
      </c>
      <c r="F13" s="79">
        <f t="shared" si="0"/>
        <v>150</v>
      </c>
      <c r="G13" s="10"/>
      <c r="H13" s="10"/>
      <c r="I13" s="79">
        <v>150</v>
      </c>
      <c r="J13" s="10"/>
      <c r="K13" s="10"/>
      <c r="L13" s="87" t="s">
        <v>105</v>
      </c>
      <c r="M13" s="86" t="s">
        <v>106</v>
      </c>
    </row>
    <row r="14" spans="1:17" ht="90" customHeight="1" x14ac:dyDescent="0.25">
      <c r="A14" s="81" t="s">
        <v>107</v>
      </c>
      <c r="B14" s="70">
        <v>5</v>
      </c>
      <c r="C14" s="85" t="s">
        <v>108</v>
      </c>
      <c r="D14" s="86">
        <v>2022</v>
      </c>
      <c r="E14" s="4" t="s">
        <v>40</v>
      </c>
      <c r="F14" s="79">
        <f t="shared" si="0"/>
        <v>0</v>
      </c>
      <c r="G14" s="89"/>
      <c r="H14" s="89"/>
      <c r="I14" s="86"/>
      <c r="J14" s="89"/>
      <c r="K14" s="89"/>
      <c r="L14" s="87" t="s">
        <v>109</v>
      </c>
      <c r="M14" s="86" t="s">
        <v>110</v>
      </c>
    </row>
    <row r="15" spans="1:17" ht="93.75" customHeight="1" x14ac:dyDescent="0.25">
      <c r="A15" s="54"/>
      <c r="B15" s="70">
        <v>6</v>
      </c>
      <c r="C15" s="85" t="s">
        <v>111</v>
      </c>
      <c r="D15" s="86">
        <v>2022</v>
      </c>
      <c r="E15" s="4" t="s">
        <v>40</v>
      </c>
      <c r="F15" s="79">
        <f t="shared" si="0"/>
        <v>0</v>
      </c>
      <c r="G15" s="89"/>
      <c r="H15" s="89"/>
      <c r="I15" s="90"/>
      <c r="J15" s="89"/>
      <c r="K15" s="89"/>
      <c r="L15" s="87" t="s">
        <v>112</v>
      </c>
      <c r="M15" s="86" t="s">
        <v>113</v>
      </c>
    </row>
    <row r="16" spans="1:17" ht="106.5" customHeight="1" x14ac:dyDescent="0.25">
      <c r="A16" s="54"/>
      <c r="B16" s="70">
        <v>7</v>
      </c>
      <c r="C16" s="85" t="s">
        <v>114</v>
      </c>
      <c r="D16" s="86">
        <v>2022</v>
      </c>
      <c r="E16" s="4" t="s">
        <v>40</v>
      </c>
      <c r="F16" s="79">
        <f t="shared" si="0"/>
        <v>432</v>
      </c>
      <c r="G16" s="89"/>
      <c r="H16" s="89"/>
      <c r="I16" s="91">
        <v>432</v>
      </c>
      <c r="J16" s="89"/>
      <c r="K16" s="89"/>
      <c r="L16" s="87" t="s">
        <v>115</v>
      </c>
      <c r="M16" s="86">
        <v>1</v>
      </c>
    </row>
    <row r="17" spans="1:14" ht="110.25" customHeight="1" x14ac:dyDescent="0.25">
      <c r="A17" s="54"/>
      <c r="B17" s="70">
        <v>8</v>
      </c>
      <c r="C17" s="85" t="s">
        <v>116</v>
      </c>
      <c r="D17" s="86">
        <v>2022</v>
      </c>
      <c r="E17" s="4" t="s">
        <v>40</v>
      </c>
      <c r="F17" s="79">
        <f t="shared" si="0"/>
        <v>0</v>
      </c>
      <c r="G17" s="89"/>
      <c r="H17" s="89"/>
      <c r="I17" s="90"/>
      <c r="J17" s="89"/>
      <c r="K17" s="89"/>
      <c r="L17" s="87" t="s">
        <v>117</v>
      </c>
      <c r="M17" s="86">
        <v>1</v>
      </c>
    </row>
    <row r="18" spans="1:14" ht="108.75" customHeight="1" x14ac:dyDescent="0.25">
      <c r="A18" s="54"/>
      <c r="B18" s="70">
        <v>9</v>
      </c>
      <c r="C18" s="85" t="s">
        <v>118</v>
      </c>
      <c r="D18" s="86">
        <v>2022</v>
      </c>
      <c r="E18" s="4" t="s">
        <v>40</v>
      </c>
      <c r="F18" s="79">
        <f t="shared" si="0"/>
        <v>280</v>
      </c>
      <c r="G18" s="89"/>
      <c r="H18" s="89"/>
      <c r="I18" s="90">
        <v>280</v>
      </c>
      <c r="J18" s="89"/>
      <c r="K18" s="89"/>
      <c r="L18" s="87" t="s">
        <v>115</v>
      </c>
      <c r="M18" s="86">
        <v>1</v>
      </c>
    </row>
    <row r="19" spans="1:14" ht="89.25" customHeight="1" x14ac:dyDescent="0.25">
      <c r="A19" s="54"/>
      <c r="B19" s="4">
        <v>10</v>
      </c>
      <c r="C19" s="85" t="s">
        <v>119</v>
      </c>
      <c r="D19" s="86">
        <v>2022</v>
      </c>
      <c r="E19" s="4" t="s">
        <v>40</v>
      </c>
      <c r="F19" s="79">
        <f t="shared" si="0"/>
        <v>224</v>
      </c>
      <c r="G19" s="89"/>
      <c r="H19" s="89"/>
      <c r="I19" s="91">
        <v>224</v>
      </c>
      <c r="J19" s="89"/>
      <c r="K19" s="89"/>
      <c r="L19" s="92" t="s">
        <v>115</v>
      </c>
      <c r="M19" s="86">
        <v>1</v>
      </c>
    </row>
    <row r="20" spans="1:14" ht="105.75" customHeight="1" x14ac:dyDescent="0.25">
      <c r="A20" s="55"/>
      <c r="B20" s="4">
        <v>11</v>
      </c>
      <c r="C20" s="85" t="s">
        <v>120</v>
      </c>
      <c r="D20" s="86">
        <v>2022</v>
      </c>
      <c r="E20" s="4" t="s">
        <v>40</v>
      </c>
      <c r="F20" s="79">
        <f t="shared" si="0"/>
        <v>324</v>
      </c>
      <c r="G20" s="89"/>
      <c r="H20" s="89"/>
      <c r="I20" s="90">
        <v>324</v>
      </c>
      <c r="J20" s="89"/>
      <c r="K20" s="89"/>
      <c r="L20" s="87" t="s">
        <v>115</v>
      </c>
      <c r="M20" s="86">
        <v>1</v>
      </c>
    </row>
    <row r="21" spans="1:14" ht="135.75" customHeight="1" x14ac:dyDescent="0.25">
      <c r="A21" s="55"/>
      <c r="B21" s="70">
        <v>12</v>
      </c>
      <c r="C21" s="8" t="s">
        <v>121</v>
      </c>
      <c r="D21" s="4">
        <v>2022</v>
      </c>
      <c r="E21" s="4" t="s">
        <v>40</v>
      </c>
      <c r="F21" s="79">
        <f t="shared" si="0"/>
        <v>406.7</v>
      </c>
      <c r="G21" s="10"/>
      <c r="H21" s="10"/>
      <c r="I21" s="93">
        <v>406.7</v>
      </c>
      <c r="J21" s="10"/>
      <c r="K21" s="10"/>
      <c r="L21" s="8" t="s">
        <v>122</v>
      </c>
      <c r="M21" s="4" t="s">
        <v>123</v>
      </c>
    </row>
    <row r="22" spans="1:14" ht="34.5" customHeight="1" x14ac:dyDescent="0.25">
      <c r="A22" s="597" t="s">
        <v>124</v>
      </c>
      <c r="B22" s="4">
        <v>13</v>
      </c>
      <c r="C22" s="85" t="s">
        <v>125</v>
      </c>
      <c r="D22" s="4">
        <v>2022</v>
      </c>
      <c r="E22" s="4" t="s">
        <v>40</v>
      </c>
      <c r="F22" s="79">
        <f t="shared" si="0"/>
        <v>0</v>
      </c>
      <c r="G22" s="10"/>
      <c r="H22" s="10"/>
      <c r="I22" s="79"/>
      <c r="J22" s="10"/>
      <c r="K22" s="10"/>
      <c r="L22" s="85" t="s">
        <v>126</v>
      </c>
      <c r="M22" s="86">
        <v>1</v>
      </c>
    </row>
    <row r="23" spans="1:14" ht="49.5" customHeight="1" x14ac:dyDescent="0.25">
      <c r="A23" s="598"/>
      <c r="B23" s="4">
        <v>14</v>
      </c>
      <c r="C23" s="85" t="s">
        <v>127</v>
      </c>
      <c r="D23" s="86">
        <v>2022</v>
      </c>
      <c r="E23" s="4" t="s">
        <v>40</v>
      </c>
      <c r="F23" s="79">
        <f t="shared" si="0"/>
        <v>0</v>
      </c>
      <c r="G23" s="89"/>
      <c r="H23" s="89"/>
      <c r="I23" s="94"/>
      <c r="J23" s="89"/>
      <c r="K23" s="89"/>
      <c r="L23" s="85" t="s">
        <v>128</v>
      </c>
      <c r="M23" s="95">
        <v>12</v>
      </c>
    </row>
    <row r="24" spans="1:14" ht="123.75" customHeight="1" x14ac:dyDescent="0.25">
      <c r="A24" s="598"/>
      <c r="B24" s="4">
        <v>15</v>
      </c>
      <c r="C24" s="85" t="s">
        <v>129</v>
      </c>
      <c r="D24" s="86">
        <v>2022</v>
      </c>
      <c r="E24" s="4" t="s">
        <v>40</v>
      </c>
      <c r="F24" s="79">
        <f t="shared" si="0"/>
        <v>0</v>
      </c>
      <c r="G24" s="89"/>
      <c r="H24" s="89"/>
      <c r="I24" s="94"/>
      <c r="J24" s="89"/>
      <c r="K24" s="89"/>
      <c r="L24" s="85" t="s">
        <v>130</v>
      </c>
      <c r="M24" s="95">
        <v>1</v>
      </c>
    </row>
    <row r="25" spans="1:14" ht="122.25" customHeight="1" x14ac:dyDescent="0.25">
      <c r="A25" s="598"/>
      <c r="B25" s="4">
        <v>16</v>
      </c>
      <c r="C25" s="85" t="s">
        <v>131</v>
      </c>
      <c r="D25" s="86">
        <v>2022</v>
      </c>
      <c r="E25" s="4" t="s">
        <v>40</v>
      </c>
      <c r="F25" s="79">
        <f t="shared" si="0"/>
        <v>0</v>
      </c>
      <c r="G25" s="89"/>
      <c r="H25" s="89"/>
      <c r="I25" s="79"/>
      <c r="J25" s="89"/>
      <c r="K25" s="89"/>
      <c r="L25" s="85" t="s">
        <v>132</v>
      </c>
      <c r="M25" s="86">
        <v>1</v>
      </c>
    </row>
    <row r="26" spans="1:14" s="15" customFormat="1" x14ac:dyDescent="0.25">
      <c r="A26" s="8"/>
      <c r="B26" s="10" t="s">
        <v>133</v>
      </c>
      <c r="C26" s="11" t="s">
        <v>7</v>
      </c>
      <c r="D26" s="10"/>
      <c r="E26" s="12"/>
      <c r="F26" s="13">
        <f t="shared" si="0"/>
        <v>4196.7</v>
      </c>
      <c r="G26" s="13">
        <f>SUM(G10:G25)</f>
        <v>0</v>
      </c>
      <c r="H26" s="13">
        <f t="shared" ref="H26:K26" si="1">SUM(H10:H25)</f>
        <v>0</v>
      </c>
      <c r="I26" s="13">
        <f t="shared" si="1"/>
        <v>4196.7</v>
      </c>
      <c r="J26" s="13">
        <f t="shared" si="1"/>
        <v>0</v>
      </c>
      <c r="K26" s="13">
        <f t="shared" si="1"/>
        <v>0</v>
      </c>
      <c r="L26" s="11"/>
      <c r="M26" s="4"/>
      <c r="N26" s="14"/>
    </row>
  </sheetData>
  <mergeCells count="19">
    <mergeCell ref="A8:M8"/>
    <mergeCell ref="A9:M9"/>
    <mergeCell ref="A22:A25"/>
    <mergeCell ref="G5:G6"/>
    <mergeCell ref="H5:I5"/>
    <mergeCell ref="J5:J6"/>
    <mergeCell ref="K5:K6"/>
    <mergeCell ref="L5:L6"/>
    <mergeCell ref="M5:M6"/>
    <mergeCell ref="A2:M2"/>
    <mergeCell ref="A3:A6"/>
    <mergeCell ref="B3:B6"/>
    <mergeCell ref="C3:C6"/>
    <mergeCell ref="D3:D6"/>
    <mergeCell ref="E3:E6"/>
    <mergeCell ref="F3:K3"/>
    <mergeCell ref="L3:M4"/>
    <mergeCell ref="F4:F6"/>
    <mergeCell ref="G4:K4"/>
  </mergeCells>
  <printOptions horizontalCentered="1"/>
  <pageMargins left="0.11811023622047245" right="0" top="0.39370078740157483" bottom="0.23622047244094491" header="0" footer="0"/>
  <pageSetup paperSize="9" scale="73" firstPageNumber="25" orientation="landscape" r:id="rId1"/>
  <headerFooter differentFirst="1">
    <oddFooter>&amp;C&amp;"Times New Roman,обычный"&amp;12&amp;P</oddFooter>
  </headerFooter>
  <rowBreaks count="2" manualBreakCount="2">
    <brk id="13" max="12" man="1"/>
    <brk id="2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17"/>
  <sheetViews>
    <sheetView view="pageBreakPreview" topLeftCell="A13" zoomScale="90" zoomScaleNormal="90" zoomScaleSheetLayoutView="90" zoomScalePageLayoutView="80" workbookViewId="0">
      <selection activeCell="E21" sqref="E21"/>
    </sheetView>
  </sheetViews>
  <sheetFormatPr defaultRowHeight="15" x14ac:dyDescent="0.25"/>
  <cols>
    <col min="1" max="1" width="21.7109375" style="1" customWidth="1"/>
    <col min="2" max="2" width="5.5703125" style="6" customWidth="1"/>
    <col min="3" max="3" width="22.85546875" style="1" customWidth="1"/>
    <col min="4" max="4" width="9.85546875" style="6" customWidth="1"/>
    <col min="5" max="5" width="19.42578125" style="6" customWidth="1"/>
    <col min="6" max="6" width="13.42578125" style="16" customWidth="1"/>
    <col min="7" max="7" width="11.7109375" style="16" customWidth="1"/>
    <col min="8" max="8" width="12.7109375" style="16" customWidth="1"/>
    <col min="9" max="9" width="18.140625" style="16" customWidth="1"/>
    <col min="10" max="10" width="13.85546875" style="16" customWidth="1"/>
    <col min="11" max="11" width="10.5703125" style="16" customWidth="1"/>
    <col min="12" max="12" width="14.85546875" style="1" customWidth="1"/>
    <col min="13" max="13" width="12.42578125" style="6" customWidth="1"/>
    <col min="14" max="14" width="29.42578125" style="1" customWidth="1"/>
    <col min="15" max="15" width="14" style="2" bestFit="1" customWidth="1"/>
    <col min="16" max="16" width="9.140625" style="2"/>
    <col min="17" max="18" width="10.140625" style="2" bestFit="1" customWidth="1"/>
    <col min="19" max="19" width="9.140625" style="2"/>
    <col min="20" max="20" width="10.140625" style="2" bestFit="1" customWidth="1"/>
    <col min="21" max="16384" width="9.140625" style="2"/>
  </cols>
  <sheetData>
    <row r="2" spans="1:14" x14ac:dyDescent="0.2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</row>
    <row r="3" spans="1:14" ht="15" customHeight="1" x14ac:dyDescent="0.25">
      <c r="A3" s="579" t="s">
        <v>0</v>
      </c>
      <c r="B3" s="579" t="s">
        <v>1</v>
      </c>
      <c r="C3" s="579" t="s">
        <v>2</v>
      </c>
      <c r="D3" s="579" t="s">
        <v>3</v>
      </c>
      <c r="E3" s="579" t="s">
        <v>4</v>
      </c>
      <c r="F3" s="580" t="s">
        <v>5</v>
      </c>
      <c r="G3" s="580"/>
      <c r="H3" s="580"/>
      <c r="I3" s="580"/>
      <c r="J3" s="580"/>
      <c r="K3" s="580"/>
      <c r="L3" s="579" t="s">
        <v>6</v>
      </c>
      <c r="M3" s="579"/>
    </row>
    <row r="4" spans="1:14" x14ac:dyDescent="0.25">
      <c r="A4" s="579"/>
      <c r="B4" s="579"/>
      <c r="C4" s="579"/>
      <c r="D4" s="579"/>
      <c r="E4" s="579"/>
      <c r="F4" s="580" t="s">
        <v>7</v>
      </c>
      <c r="G4" s="580" t="s">
        <v>8</v>
      </c>
      <c r="H4" s="580"/>
      <c r="I4" s="580"/>
      <c r="J4" s="580"/>
      <c r="K4" s="580"/>
      <c r="L4" s="579"/>
      <c r="M4" s="579"/>
    </row>
    <row r="5" spans="1:14" x14ac:dyDescent="0.25">
      <c r="A5" s="579"/>
      <c r="B5" s="579"/>
      <c r="C5" s="579"/>
      <c r="D5" s="579"/>
      <c r="E5" s="579"/>
      <c r="F5" s="580"/>
      <c r="G5" s="580" t="s">
        <v>9</v>
      </c>
      <c r="H5" s="580" t="s">
        <v>10</v>
      </c>
      <c r="I5" s="580"/>
      <c r="J5" s="580" t="s">
        <v>11</v>
      </c>
      <c r="K5" s="580" t="s">
        <v>12</v>
      </c>
      <c r="L5" s="579" t="s">
        <v>13</v>
      </c>
      <c r="M5" s="579" t="s">
        <v>14</v>
      </c>
    </row>
    <row r="6" spans="1:14" ht="64.5" customHeight="1" x14ac:dyDescent="0.25">
      <c r="A6" s="579"/>
      <c r="B6" s="579"/>
      <c r="C6" s="579"/>
      <c r="D6" s="579"/>
      <c r="E6" s="579"/>
      <c r="F6" s="580"/>
      <c r="G6" s="580"/>
      <c r="H6" s="3" t="s">
        <v>15</v>
      </c>
      <c r="I6" s="3" t="s">
        <v>16</v>
      </c>
      <c r="J6" s="580"/>
      <c r="K6" s="580"/>
      <c r="L6" s="579"/>
      <c r="M6" s="579"/>
    </row>
    <row r="7" spans="1:14" s="6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1"/>
    </row>
    <row r="8" spans="1:14" ht="15" customHeight="1" x14ac:dyDescent="0.25">
      <c r="A8" s="581" t="s">
        <v>17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3"/>
    </row>
    <row r="9" spans="1:14" ht="15" customHeight="1" x14ac:dyDescent="0.25">
      <c r="A9" s="593" t="s">
        <v>134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6"/>
    </row>
    <row r="10" spans="1:14" ht="84" customHeight="1" x14ac:dyDescent="0.25">
      <c r="A10" s="97" t="s">
        <v>135</v>
      </c>
      <c r="B10" s="70">
        <v>1</v>
      </c>
      <c r="C10" s="98" t="s">
        <v>136</v>
      </c>
      <c r="D10" s="4">
        <v>2022</v>
      </c>
      <c r="E10" s="4" t="s">
        <v>40</v>
      </c>
      <c r="F10" s="99"/>
      <c r="G10" s="10"/>
      <c r="H10" s="10"/>
      <c r="I10" s="10"/>
      <c r="J10" s="10"/>
      <c r="K10" s="10"/>
      <c r="L10" s="4" t="s">
        <v>137</v>
      </c>
      <c r="M10" s="4">
        <v>2</v>
      </c>
    </row>
    <row r="11" spans="1:14" ht="110.25" customHeight="1" x14ac:dyDescent="0.25">
      <c r="A11" s="100"/>
      <c r="B11" s="70">
        <v>2</v>
      </c>
      <c r="C11" s="98" t="s">
        <v>138</v>
      </c>
      <c r="D11" s="4">
        <v>2022</v>
      </c>
      <c r="E11" s="4" t="s">
        <v>139</v>
      </c>
      <c r="F11" s="99"/>
      <c r="G11" s="10"/>
      <c r="H11" s="10"/>
      <c r="I11" s="10"/>
      <c r="J11" s="10"/>
      <c r="K11" s="10"/>
      <c r="L11" s="4" t="s">
        <v>140</v>
      </c>
      <c r="M11" s="4">
        <v>1200</v>
      </c>
    </row>
    <row r="12" spans="1:14" ht="63" customHeight="1" x14ac:dyDescent="0.25">
      <c r="A12" s="100"/>
      <c r="B12" s="70">
        <v>3</v>
      </c>
      <c r="C12" s="101" t="s">
        <v>141</v>
      </c>
      <c r="D12" s="4">
        <v>2022</v>
      </c>
      <c r="E12" s="4" t="s">
        <v>139</v>
      </c>
      <c r="F12" s="99"/>
      <c r="G12" s="10"/>
      <c r="H12" s="10"/>
      <c r="I12" s="10"/>
      <c r="J12" s="10"/>
      <c r="K12" s="10"/>
      <c r="L12" s="4" t="s">
        <v>137</v>
      </c>
      <c r="M12" s="4">
        <v>4</v>
      </c>
    </row>
    <row r="13" spans="1:14" ht="106.5" customHeight="1" x14ac:dyDescent="0.25">
      <c r="A13" s="100"/>
      <c r="B13" s="70">
        <v>4</v>
      </c>
      <c r="C13" s="98" t="s">
        <v>142</v>
      </c>
      <c r="D13" s="4">
        <v>2022</v>
      </c>
      <c r="E13" s="102" t="s">
        <v>143</v>
      </c>
      <c r="F13" s="99"/>
      <c r="G13" s="10"/>
      <c r="H13" s="10"/>
      <c r="I13" s="10"/>
      <c r="J13" s="10"/>
      <c r="K13" s="10"/>
      <c r="L13" s="4" t="s">
        <v>137</v>
      </c>
      <c r="M13" s="10">
        <v>1</v>
      </c>
    </row>
    <row r="14" spans="1:14" ht="107.25" customHeight="1" x14ac:dyDescent="0.25">
      <c r="A14" s="103"/>
      <c r="B14" s="70">
        <v>5</v>
      </c>
      <c r="C14" s="98" t="s">
        <v>144</v>
      </c>
      <c r="D14" s="4">
        <v>2022</v>
      </c>
      <c r="E14" s="102" t="s">
        <v>145</v>
      </c>
      <c r="F14" s="99"/>
      <c r="G14" s="10"/>
      <c r="H14" s="10"/>
      <c r="I14" s="10"/>
      <c r="J14" s="10"/>
      <c r="K14" s="10"/>
      <c r="L14" s="4" t="s">
        <v>137</v>
      </c>
      <c r="M14" s="4">
        <v>120</v>
      </c>
    </row>
    <row r="15" spans="1:14" ht="108.75" customHeight="1" x14ac:dyDescent="0.25">
      <c r="A15" s="100"/>
      <c r="B15" s="70">
        <v>6</v>
      </c>
      <c r="C15" s="104" t="s">
        <v>147</v>
      </c>
      <c r="D15" s="4">
        <v>2022</v>
      </c>
      <c r="E15" s="102" t="s">
        <v>143</v>
      </c>
      <c r="F15" s="9"/>
      <c r="G15" s="9"/>
      <c r="H15" s="9"/>
      <c r="I15" s="9"/>
      <c r="J15" s="9"/>
      <c r="K15" s="9"/>
      <c r="L15" s="4" t="s">
        <v>148</v>
      </c>
      <c r="M15" s="4">
        <v>20</v>
      </c>
    </row>
    <row r="16" spans="1:14" ht="121.5" customHeight="1" x14ac:dyDescent="0.25">
      <c r="A16" s="103"/>
      <c r="B16" s="70">
        <v>7</v>
      </c>
      <c r="C16" s="104" t="s">
        <v>149</v>
      </c>
      <c r="D16" s="4">
        <v>2022</v>
      </c>
      <c r="E16" s="102" t="s">
        <v>150</v>
      </c>
      <c r="F16" s="9"/>
      <c r="G16" s="9"/>
      <c r="H16" s="9"/>
      <c r="I16" s="9"/>
      <c r="J16" s="9"/>
      <c r="K16" s="9"/>
      <c r="L16" s="4" t="s">
        <v>151</v>
      </c>
      <c r="M16" s="4">
        <v>60</v>
      </c>
    </row>
    <row r="17" spans="1:14" s="15" customFormat="1" ht="14.25" x14ac:dyDescent="0.25">
      <c r="A17" s="105"/>
      <c r="B17" s="10">
        <v>7</v>
      </c>
      <c r="C17" s="11" t="s">
        <v>7</v>
      </c>
      <c r="D17" s="10"/>
      <c r="E17" s="12"/>
      <c r="F17" s="13">
        <f t="shared" ref="F17" si="0">SUM(G17:K17)</f>
        <v>0</v>
      </c>
      <c r="G17" s="13">
        <f>SUM(G10:G16)</f>
        <v>0</v>
      </c>
      <c r="H17" s="13">
        <f t="shared" ref="H17:K17" si="1">SUM(H10:H16)</f>
        <v>0</v>
      </c>
      <c r="I17" s="13">
        <f t="shared" si="1"/>
        <v>0</v>
      </c>
      <c r="J17" s="13">
        <f t="shared" si="1"/>
        <v>0</v>
      </c>
      <c r="K17" s="13">
        <f t="shared" si="1"/>
        <v>0</v>
      </c>
      <c r="L17" s="11"/>
      <c r="M17" s="10"/>
      <c r="N17" s="14"/>
    </row>
  </sheetData>
  <mergeCells count="18">
    <mergeCell ref="A8:M8"/>
    <mergeCell ref="A9:M9"/>
    <mergeCell ref="G5:G6"/>
    <mergeCell ref="H5:I5"/>
    <mergeCell ref="J5:J6"/>
    <mergeCell ref="K5:K6"/>
    <mergeCell ref="L5:L6"/>
    <mergeCell ref="M5:M6"/>
    <mergeCell ref="A2:M2"/>
    <mergeCell ref="A3:A6"/>
    <mergeCell ref="B3:B6"/>
    <mergeCell ref="C3:C6"/>
    <mergeCell ref="D3:D6"/>
    <mergeCell ref="E3:E6"/>
    <mergeCell ref="F3:K3"/>
    <mergeCell ref="L3:M4"/>
    <mergeCell ref="F4:F6"/>
    <mergeCell ref="G4:K4"/>
  </mergeCells>
  <printOptions horizontalCentered="1"/>
  <pageMargins left="0.11811023622047245" right="0" top="0.39370078740157483" bottom="0.23622047244094491" header="0" footer="0"/>
  <pageSetup paperSize="9" scale="75" firstPageNumber="25" orientation="landscape" r:id="rId1"/>
  <headerFooter differentFirst="1">
    <oddFooter>&amp;C&amp;"Times New Roman,обычный"&amp;12&amp;P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Q32"/>
  <sheetViews>
    <sheetView view="pageBreakPreview" topLeftCell="A19" zoomScale="90" zoomScaleNormal="90" zoomScaleSheetLayoutView="90" zoomScalePageLayoutView="80" workbookViewId="0">
      <selection activeCell="E28" sqref="E28"/>
    </sheetView>
  </sheetViews>
  <sheetFormatPr defaultRowHeight="15" x14ac:dyDescent="0.25"/>
  <cols>
    <col min="1" max="1" width="19.5703125" style="1" customWidth="1"/>
    <col min="2" max="2" width="5.85546875" style="6" customWidth="1"/>
    <col min="3" max="3" width="26.28515625" style="1" customWidth="1"/>
    <col min="4" max="4" width="9.85546875" style="6" customWidth="1"/>
    <col min="5" max="5" width="20.42578125" style="6" customWidth="1"/>
    <col min="6" max="6" width="12" style="16" customWidth="1"/>
    <col min="7" max="7" width="11.7109375" style="16" customWidth="1"/>
    <col min="8" max="8" width="12.7109375" style="16" customWidth="1"/>
    <col min="9" max="9" width="18.140625" style="16" customWidth="1"/>
    <col min="10" max="10" width="13.85546875" style="16" customWidth="1"/>
    <col min="11" max="11" width="10.5703125" style="16" customWidth="1"/>
    <col min="12" max="12" width="15.85546875" style="1" customWidth="1"/>
    <col min="13" max="13" width="12.42578125" style="110" customWidth="1"/>
    <col min="14" max="14" width="29.42578125" style="1" customWidth="1"/>
    <col min="15" max="15" width="14" style="2" bestFit="1" customWidth="1"/>
    <col min="16" max="16" width="9.140625" style="2"/>
    <col min="17" max="18" width="10.140625" style="2" bestFit="1" customWidth="1"/>
    <col min="19" max="19" width="9.140625" style="2"/>
    <col min="20" max="20" width="10.140625" style="2" bestFit="1" customWidth="1"/>
    <col min="21" max="16384" width="9.140625" style="2"/>
  </cols>
  <sheetData>
    <row r="2" spans="1:17" x14ac:dyDescent="0.25">
      <c r="A2" s="590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14"/>
      <c r="O2" s="17"/>
      <c r="P2" s="17"/>
      <c r="Q2" s="17"/>
    </row>
    <row r="3" spans="1:17" ht="15" customHeight="1" x14ac:dyDescent="0.25">
      <c r="A3" s="579" t="s">
        <v>0</v>
      </c>
      <c r="B3" s="579" t="s">
        <v>1</v>
      </c>
      <c r="C3" s="579" t="s">
        <v>2</v>
      </c>
      <c r="D3" s="579" t="s">
        <v>3</v>
      </c>
      <c r="E3" s="579" t="s">
        <v>4</v>
      </c>
      <c r="F3" s="580" t="s">
        <v>5</v>
      </c>
      <c r="G3" s="580"/>
      <c r="H3" s="580"/>
      <c r="I3" s="580"/>
      <c r="J3" s="580"/>
      <c r="K3" s="580"/>
      <c r="L3" s="579" t="s">
        <v>6</v>
      </c>
      <c r="M3" s="579"/>
    </row>
    <row r="4" spans="1:17" x14ac:dyDescent="0.25">
      <c r="A4" s="579"/>
      <c r="B4" s="579"/>
      <c r="C4" s="579"/>
      <c r="D4" s="579"/>
      <c r="E4" s="579"/>
      <c r="F4" s="580" t="s">
        <v>7</v>
      </c>
      <c r="G4" s="580" t="s">
        <v>8</v>
      </c>
      <c r="H4" s="580"/>
      <c r="I4" s="580"/>
      <c r="J4" s="580"/>
      <c r="K4" s="580"/>
      <c r="L4" s="579"/>
      <c r="M4" s="579"/>
    </row>
    <row r="5" spans="1:17" x14ac:dyDescent="0.25">
      <c r="A5" s="579"/>
      <c r="B5" s="579"/>
      <c r="C5" s="579"/>
      <c r="D5" s="579"/>
      <c r="E5" s="579"/>
      <c r="F5" s="580"/>
      <c r="G5" s="580" t="s">
        <v>9</v>
      </c>
      <c r="H5" s="580" t="s">
        <v>10</v>
      </c>
      <c r="I5" s="580"/>
      <c r="J5" s="580" t="s">
        <v>11</v>
      </c>
      <c r="K5" s="580" t="s">
        <v>12</v>
      </c>
      <c r="L5" s="579" t="s">
        <v>13</v>
      </c>
      <c r="M5" s="600" t="s">
        <v>14</v>
      </c>
    </row>
    <row r="6" spans="1:17" ht="64.5" customHeight="1" x14ac:dyDescent="0.25">
      <c r="A6" s="579"/>
      <c r="B6" s="579"/>
      <c r="C6" s="579"/>
      <c r="D6" s="579"/>
      <c r="E6" s="579"/>
      <c r="F6" s="580"/>
      <c r="G6" s="580"/>
      <c r="H6" s="3" t="s">
        <v>15</v>
      </c>
      <c r="I6" s="3" t="s">
        <v>16</v>
      </c>
      <c r="J6" s="580"/>
      <c r="K6" s="580"/>
      <c r="L6" s="579"/>
      <c r="M6" s="600"/>
    </row>
    <row r="7" spans="1:17" s="6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106">
        <v>13</v>
      </c>
      <c r="N7" s="1"/>
    </row>
    <row r="8" spans="1:17" ht="15" customHeight="1" x14ac:dyDescent="0.25">
      <c r="A8" s="581" t="s">
        <v>17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3"/>
    </row>
    <row r="9" spans="1:17" ht="15" customHeight="1" x14ac:dyDescent="0.25">
      <c r="A9" s="584" t="s">
        <v>153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6"/>
    </row>
    <row r="10" spans="1:17" ht="197.25" customHeight="1" x14ac:dyDescent="0.25">
      <c r="A10" s="51" t="s">
        <v>154</v>
      </c>
      <c r="B10" s="4" t="s">
        <v>38</v>
      </c>
      <c r="C10" s="8" t="s">
        <v>155</v>
      </c>
      <c r="D10" s="4">
        <v>2022</v>
      </c>
      <c r="E10" s="8" t="s">
        <v>156</v>
      </c>
      <c r="F10" s="10"/>
      <c r="G10" s="10"/>
      <c r="H10" s="10"/>
      <c r="I10" s="10"/>
      <c r="J10" s="10"/>
      <c r="K10" s="10"/>
      <c r="L10" s="4" t="s">
        <v>157</v>
      </c>
      <c r="M10" s="65">
        <v>1650</v>
      </c>
    </row>
    <row r="11" spans="1:17" ht="390" x14ac:dyDescent="0.25">
      <c r="A11" s="107"/>
      <c r="B11" s="4" t="s">
        <v>158</v>
      </c>
      <c r="C11" s="8" t="s">
        <v>159</v>
      </c>
      <c r="D11" s="4">
        <v>2022</v>
      </c>
      <c r="E11" s="8" t="s">
        <v>160</v>
      </c>
      <c r="F11" s="10"/>
      <c r="G11" s="10"/>
      <c r="H11" s="10"/>
      <c r="I11" s="10"/>
      <c r="J11" s="10"/>
      <c r="K11" s="10"/>
      <c r="L11" s="86" t="s">
        <v>161</v>
      </c>
      <c r="M11" s="108">
        <v>0.7</v>
      </c>
    </row>
    <row r="12" spans="1:17" ht="113.25" customHeight="1" x14ac:dyDescent="0.25">
      <c r="A12" s="107"/>
      <c r="B12" s="4" t="s">
        <v>162</v>
      </c>
      <c r="C12" s="8" t="s">
        <v>163</v>
      </c>
      <c r="D12" s="4">
        <v>2022</v>
      </c>
      <c r="E12" s="8" t="s">
        <v>156</v>
      </c>
      <c r="F12" s="10"/>
      <c r="G12" s="10"/>
      <c r="H12" s="10"/>
      <c r="I12" s="10"/>
      <c r="J12" s="10"/>
      <c r="K12" s="10"/>
      <c r="L12" s="4" t="s">
        <v>164</v>
      </c>
      <c r="M12" s="65">
        <v>290</v>
      </c>
    </row>
    <row r="13" spans="1:17" ht="126" customHeight="1" x14ac:dyDescent="0.25">
      <c r="A13" s="587" t="s">
        <v>165</v>
      </c>
      <c r="B13" s="4" t="s">
        <v>31</v>
      </c>
      <c r="C13" s="8" t="s">
        <v>166</v>
      </c>
      <c r="D13" s="4">
        <v>2022</v>
      </c>
      <c r="E13" s="8" t="s">
        <v>156</v>
      </c>
      <c r="F13" s="10"/>
      <c r="G13" s="10"/>
      <c r="H13" s="10"/>
      <c r="I13" s="10"/>
      <c r="J13" s="10"/>
      <c r="K13" s="10"/>
      <c r="L13" s="4" t="s">
        <v>167</v>
      </c>
      <c r="M13" s="65">
        <v>2</v>
      </c>
    </row>
    <row r="14" spans="1:17" ht="240" x14ac:dyDescent="0.25">
      <c r="A14" s="599"/>
      <c r="B14" s="4" t="s">
        <v>168</v>
      </c>
      <c r="C14" s="8" t="s">
        <v>169</v>
      </c>
      <c r="D14" s="4">
        <v>2022</v>
      </c>
      <c r="E14" s="8" t="s">
        <v>156</v>
      </c>
      <c r="F14" s="10"/>
      <c r="G14" s="10"/>
      <c r="H14" s="10"/>
      <c r="I14" s="10"/>
      <c r="J14" s="10"/>
      <c r="K14" s="10"/>
      <c r="L14" s="4" t="s">
        <v>170</v>
      </c>
      <c r="M14" s="65">
        <v>120</v>
      </c>
    </row>
    <row r="15" spans="1:17" ht="105.75" customHeight="1" x14ac:dyDescent="0.25">
      <c r="A15" s="51" t="s">
        <v>171</v>
      </c>
      <c r="B15" s="4" t="s">
        <v>172</v>
      </c>
      <c r="C15" s="8" t="s">
        <v>173</v>
      </c>
      <c r="D15" s="4">
        <v>2021</v>
      </c>
      <c r="E15" s="8" t="s">
        <v>174</v>
      </c>
      <c r="F15" s="10"/>
      <c r="G15" s="10"/>
      <c r="H15" s="10"/>
      <c r="I15" s="10"/>
      <c r="J15" s="10"/>
      <c r="K15" s="10"/>
      <c r="L15" s="4" t="s">
        <v>175</v>
      </c>
      <c r="M15" s="65">
        <v>305</v>
      </c>
    </row>
    <row r="16" spans="1:17" ht="135" customHeight="1" x14ac:dyDescent="0.25">
      <c r="A16" s="55"/>
      <c r="B16" s="4" t="s">
        <v>93</v>
      </c>
      <c r="C16" s="8" t="s">
        <v>176</v>
      </c>
      <c r="D16" s="4">
        <v>2022</v>
      </c>
      <c r="E16" s="8" t="s">
        <v>156</v>
      </c>
      <c r="F16" s="10"/>
      <c r="G16" s="10"/>
      <c r="H16" s="10"/>
      <c r="I16" s="10"/>
      <c r="J16" s="10"/>
      <c r="K16" s="10"/>
      <c r="L16" s="4" t="s">
        <v>177</v>
      </c>
      <c r="M16" s="65">
        <v>30</v>
      </c>
    </row>
    <row r="17" spans="1:14" ht="77.25" customHeight="1" x14ac:dyDescent="0.25">
      <c r="A17" s="54"/>
      <c r="B17" s="4" t="s">
        <v>152</v>
      </c>
      <c r="C17" s="8" t="s">
        <v>178</v>
      </c>
      <c r="D17" s="4">
        <v>2022</v>
      </c>
      <c r="E17" s="8" t="s">
        <v>156</v>
      </c>
      <c r="F17" s="10"/>
      <c r="G17" s="10"/>
      <c r="H17" s="10"/>
      <c r="I17" s="10"/>
      <c r="J17" s="10"/>
      <c r="K17" s="10"/>
      <c r="L17" s="4" t="s">
        <v>177</v>
      </c>
      <c r="M17" s="65">
        <v>3</v>
      </c>
    </row>
    <row r="18" spans="1:14" ht="125.25" customHeight="1" x14ac:dyDescent="0.25">
      <c r="A18" s="54"/>
      <c r="B18" s="4" t="s">
        <v>179</v>
      </c>
      <c r="C18" s="8" t="s">
        <v>180</v>
      </c>
      <c r="D18" s="4">
        <v>2022</v>
      </c>
      <c r="E18" s="8" t="s">
        <v>156</v>
      </c>
      <c r="F18" s="10"/>
      <c r="G18" s="10"/>
      <c r="H18" s="10"/>
      <c r="I18" s="10"/>
      <c r="J18" s="10"/>
      <c r="K18" s="10"/>
      <c r="L18" s="4" t="s">
        <v>177</v>
      </c>
      <c r="M18" s="65">
        <v>1</v>
      </c>
    </row>
    <row r="19" spans="1:14" ht="136.5" customHeight="1" x14ac:dyDescent="0.25">
      <c r="A19" s="54"/>
      <c r="B19" s="4" t="s">
        <v>59</v>
      </c>
      <c r="C19" s="8" t="s">
        <v>181</v>
      </c>
      <c r="D19" s="4">
        <v>2022</v>
      </c>
      <c r="E19" s="8" t="s">
        <v>156</v>
      </c>
      <c r="F19" s="10"/>
      <c r="G19" s="10"/>
      <c r="H19" s="10"/>
      <c r="I19" s="10"/>
      <c r="J19" s="10"/>
      <c r="K19" s="10"/>
      <c r="L19" s="4" t="s">
        <v>177</v>
      </c>
      <c r="M19" s="65">
        <v>1</v>
      </c>
    </row>
    <row r="20" spans="1:14" ht="46.5" customHeight="1" x14ac:dyDescent="0.25">
      <c r="A20" s="54"/>
      <c r="B20" s="4" t="s">
        <v>62</v>
      </c>
      <c r="C20" s="8" t="s">
        <v>182</v>
      </c>
      <c r="D20" s="4">
        <v>2022</v>
      </c>
      <c r="E20" s="8" t="s">
        <v>156</v>
      </c>
      <c r="F20" s="10"/>
      <c r="G20" s="10"/>
      <c r="H20" s="10"/>
      <c r="I20" s="10"/>
      <c r="J20" s="10"/>
      <c r="K20" s="10"/>
      <c r="L20" s="4" t="s">
        <v>183</v>
      </c>
      <c r="M20" s="65">
        <v>1360</v>
      </c>
    </row>
    <row r="21" spans="1:14" ht="255" x14ac:dyDescent="0.25">
      <c r="A21" s="54"/>
      <c r="B21" s="4" t="s">
        <v>184</v>
      </c>
      <c r="C21" s="8" t="s">
        <v>185</v>
      </c>
      <c r="D21" s="4">
        <v>2022</v>
      </c>
      <c r="E21" s="8" t="s">
        <v>156</v>
      </c>
      <c r="F21" s="10"/>
      <c r="G21" s="10"/>
      <c r="H21" s="10"/>
      <c r="I21" s="10"/>
      <c r="J21" s="10"/>
      <c r="K21" s="10"/>
      <c r="L21" s="4" t="s">
        <v>170</v>
      </c>
      <c r="M21" s="65">
        <v>36</v>
      </c>
    </row>
    <row r="22" spans="1:14" ht="105" x14ac:dyDescent="0.25">
      <c r="A22" s="55"/>
      <c r="B22" s="4" t="s">
        <v>186</v>
      </c>
      <c r="C22" s="8" t="s">
        <v>187</v>
      </c>
      <c r="D22" s="4">
        <v>2022</v>
      </c>
      <c r="E22" s="8" t="s">
        <v>156</v>
      </c>
      <c r="F22" s="10"/>
      <c r="G22" s="10"/>
      <c r="H22" s="10"/>
      <c r="I22" s="10"/>
      <c r="J22" s="10"/>
      <c r="K22" s="10"/>
      <c r="L22" s="4" t="s">
        <v>188</v>
      </c>
      <c r="M22" s="65">
        <v>5</v>
      </c>
    </row>
    <row r="23" spans="1:14" s="15" customFormat="1" x14ac:dyDescent="0.25">
      <c r="A23" s="8"/>
      <c r="B23" s="10">
        <v>13</v>
      </c>
      <c r="C23" s="11" t="s">
        <v>7</v>
      </c>
      <c r="D23" s="10"/>
      <c r="E23" s="12"/>
      <c r="F23" s="71"/>
      <c r="G23" s="71"/>
      <c r="H23" s="71"/>
      <c r="I23" s="71"/>
      <c r="J23" s="71"/>
      <c r="K23" s="71"/>
      <c r="L23" s="11"/>
      <c r="M23" s="65"/>
      <c r="N23" s="14"/>
    </row>
    <row r="25" spans="1:14" x14ac:dyDescent="0.25">
      <c r="A25" s="109"/>
    </row>
    <row r="26" spans="1:14" x14ac:dyDescent="0.25">
      <c r="A26" s="109"/>
    </row>
    <row r="27" spans="1:14" x14ac:dyDescent="0.25">
      <c r="A27" s="109"/>
    </row>
    <row r="28" spans="1:14" x14ac:dyDescent="0.25">
      <c r="A28" s="109"/>
      <c r="L28" s="109"/>
      <c r="M28" s="111"/>
    </row>
    <row r="29" spans="1:14" x14ac:dyDescent="0.25">
      <c r="A29" s="109"/>
    </row>
    <row r="30" spans="1:14" x14ac:dyDescent="0.25">
      <c r="A30" s="109"/>
      <c r="L30" s="109"/>
    </row>
    <row r="31" spans="1:14" x14ac:dyDescent="0.25">
      <c r="A31" s="109"/>
    </row>
    <row r="32" spans="1:14" x14ac:dyDescent="0.25">
      <c r="A32" s="109"/>
    </row>
  </sheetData>
  <mergeCells count="19">
    <mergeCell ref="A8:M8"/>
    <mergeCell ref="A9:M9"/>
    <mergeCell ref="A13:A14"/>
    <mergeCell ref="G5:G6"/>
    <mergeCell ref="H5:I5"/>
    <mergeCell ref="J5:J6"/>
    <mergeCell ref="K5:K6"/>
    <mergeCell ref="L5:L6"/>
    <mergeCell ref="M5:M6"/>
    <mergeCell ref="A2:M2"/>
    <mergeCell ref="A3:A6"/>
    <mergeCell ref="B3:B6"/>
    <mergeCell ref="C3:C6"/>
    <mergeCell ref="D3:D6"/>
    <mergeCell ref="E3:E6"/>
    <mergeCell ref="F3:K3"/>
    <mergeCell ref="L3:M4"/>
    <mergeCell ref="F4:F6"/>
    <mergeCell ref="G4:K4"/>
  </mergeCells>
  <printOptions horizontalCentered="1"/>
  <pageMargins left="0.11811023622047245" right="0" top="0.39370078740157483" bottom="0.23622047244094491" header="0" footer="0"/>
  <pageSetup paperSize="9" scale="70" firstPageNumber="25" orientation="landscape" r:id="rId1"/>
  <headerFooter differentFirst="1">
    <oddFooter>&amp;C&amp;"Times New Roman,обычный"&amp;12&amp;P</oddFooter>
  </headerFooter>
  <rowBreaks count="2" manualBreakCount="2">
    <brk id="11" max="12" man="1"/>
    <brk id="1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17"/>
  <sheetViews>
    <sheetView view="pageBreakPreview" topLeftCell="A13" zoomScale="90" zoomScaleNormal="90" zoomScaleSheetLayoutView="90" zoomScalePageLayoutView="80" workbookViewId="0">
      <selection activeCell="N13" sqref="N13"/>
    </sheetView>
  </sheetViews>
  <sheetFormatPr defaultRowHeight="15" x14ac:dyDescent="0.25"/>
  <cols>
    <col min="1" max="1" width="21.7109375" style="1" customWidth="1"/>
    <col min="2" max="2" width="5.85546875" style="6" customWidth="1"/>
    <col min="3" max="3" width="22.85546875" style="1" customWidth="1"/>
    <col min="4" max="4" width="10.42578125" style="6" customWidth="1"/>
    <col min="5" max="5" width="20.42578125" style="6" customWidth="1"/>
    <col min="6" max="6" width="13.42578125" style="16" customWidth="1"/>
    <col min="7" max="7" width="11.7109375" style="16" customWidth="1"/>
    <col min="8" max="8" width="12.7109375" style="16" customWidth="1"/>
    <col min="9" max="9" width="18.140625" style="16" customWidth="1"/>
    <col min="10" max="10" width="13.85546875" style="16" customWidth="1"/>
    <col min="11" max="11" width="10.5703125" style="16" customWidth="1"/>
    <col min="12" max="12" width="15.28515625" style="1" customWidth="1"/>
    <col min="13" max="13" width="12.42578125" style="6" customWidth="1"/>
    <col min="14" max="14" width="29.42578125" style="1" customWidth="1"/>
    <col min="15" max="15" width="14" style="2" bestFit="1" customWidth="1"/>
    <col min="16" max="16" width="9.140625" style="2"/>
    <col min="17" max="18" width="10.140625" style="2" bestFit="1" customWidth="1"/>
    <col min="19" max="19" width="9.140625" style="2"/>
    <col min="20" max="20" width="10.140625" style="2" bestFit="1" customWidth="1"/>
    <col min="21" max="16384" width="9.140625" style="2"/>
  </cols>
  <sheetData>
    <row r="2" spans="1:14" x14ac:dyDescent="0.2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</row>
    <row r="3" spans="1:14" ht="15" customHeight="1" x14ac:dyDescent="0.25">
      <c r="A3" s="579" t="s">
        <v>0</v>
      </c>
      <c r="B3" s="579" t="s">
        <v>1</v>
      </c>
      <c r="C3" s="579" t="s">
        <v>2</v>
      </c>
      <c r="D3" s="579" t="s">
        <v>3</v>
      </c>
      <c r="E3" s="579" t="s">
        <v>4</v>
      </c>
      <c r="F3" s="580" t="s">
        <v>5</v>
      </c>
      <c r="G3" s="580"/>
      <c r="H3" s="580"/>
      <c r="I3" s="580"/>
      <c r="J3" s="580"/>
      <c r="K3" s="580"/>
      <c r="L3" s="579" t="s">
        <v>6</v>
      </c>
      <c r="M3" s="579"/>
    </row>
    <row r="4" spans="1:14" x14ac:dyDescent="0.25">
      <c r="A4" s="579"/>
      <c r="B4" s="579"/>
      <c r="C4" s="579"/>
      <c r="D4" s="579"/>
      <c r="E4" s="579"/>
      <c r="F4" s="580" t="s">
        <v>7</v>
      </c>
      <c r="G4" s="580" t="s">
        <v>8</v>
      </c>
      <c r="H4" s="580"/>
      <c r="I4" s="580"/>
      <c r="J4" s="580"/>
      <c r="K4" s="580"/>
      <c r="L4" s="579"/>
      <c r="M4" s="579"/>
    </row>
    <row r="5" spans="1:14" x14ac:dyDescent="0.25">
      <c r="A5" s="579"/>
      <c r="B5" s="579"/>
      <c r="C5" s="579"/>
      <c r="D5" s="579"/>
      <c r="E5" s="579"/>
      <c r="F5" s="580"/>
      <c r="G5" s="580" t="s">
        <v>9</v>
      </c>
      <c r="H5" s="580" t="s">
        <v>10</v>
      </c>
      <c r="I5" s="580"/>
      <c r="J5" s="580" t="s">
        <v>11</v>
      </c>
      <c r="K5" s="580" t="s">
        <v>12</v>
      </c>
      <c r="L5" s="579" t="s">
        <v>13</v>
      </c>
      <c r="M5" s="579" t="s">
        <v>14</v>
      </c>
    </row>
    <row r="6" spans="1:14" ht="64.5" customHeight="1" x14ac:dyDescent="0.25">
      <c r="A6" s="579"/>
      <c r="B6" s="579"/>
      <c r="C6" s="579"/>
      <c r="D6" s="579"/>
      <c r="E6" s="579"/>
      <c r="F6" s="580"/>
      <c r="G6" s="580"/>
      <c r="H6" s="3" t="s">
        <v>15</v>
      </c>
      <c r="I6" s="3" t="s">
        <v>16</v>
      </c>
      <c r="J6" s="580"/>
      <c r="K6" s="580"/>
      <c r="L6" s="579"/>
      <c r="M6" s="579"/>
    </row>
    <row r="7" spans="1:14" s="6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1"/>
    </row>
    <row r="8" spans="1:14" ht="15" customHeight="1" x14ac:dyDescent="0.25">
      <c r="A8" s="581" t="s">
        <v>17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3"/>
    </row>
    <row r="9" spans="1:14" ht="15" customHeight="1" x14ac:dyDescent="0.25">
      <c r="A9" s="593" t="s">
        <v>189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6"/>
    </row>
    <row r="10" spans="1:14" ht="92.25" customHeight="1" x14ac:dyDescent="0.25">
      <c r="A10" s="97" t="s">
        <v>165</v>
      </c>
      <c r="B10" s="70">
        <v>1</v>
      </c>
      <c r="C10" s="8" t="s">
        <v>190</v>
      </c>
      <c r="D10" s="4">
        <v>2022</v>
      </c>
      <c r="E10" s="4" t="s">
        <v>191</v>
      </c>
      <c r="F10" s="9">
        <f>SUM(G10:K10)</f>
        <v>4500</v>
      </c>
      <c r="G10" s="13"/>
      <c r="H10" s="13"/>
      <c r="I10" s="13"/>
      <c r="J10" s="9">
        <v>4500</v>
      </c>
      <c r="K10" s="10"/>
      <c r="L10" s="70" t="s">
        <v>192</v>
      </c>
      <c r="M10" s="70">
        <v>15</v>
      </c>
    </row>
    <row r="11" spans="1:14" ht="75" customHeight="1" x14ac:dyDescent="0.25">
      <c r="A11" s="100"/>
      <c r="B11" s="70">
        <v>2</v>
      </c>
      <c r="C11" s="8" t="s">
        <v>193</v>
      </c>
      <c r="D11" s="4">
        <v>2022</v>
      </c>
      <c r="E11" s="4" t="s">
        <v>191</v>
      </c>
      <c r="F11" s="9">
        <f t="shared" ref="F11:F17" si="0">SUM(G11:K11)</f>
        <v>1500</v>
      </c>
      <c r="G11" s="13"/>
      <c r="H11" s="13"/>
      <c r="I11" s="13"/>
      <c r="J11" s="9">
        <v>1500</v>
      </c>
      <c r="K11" s="10"/>
      <c r="L11" s="70" t="s">
        <v>194</v>
      </c>
      <c r="M11" s="70">
        <v>2</v>
      </c>
    </row>
    <row r="12" spans="1:14" ht="138.75" customHeight="1" x14ac:dyDescent="0.25">
      <c r="A12" s="100"/>
      <c r="B12" s="70">
        <v>3</v>
      </c>
      <c r="C12" s="8" t="s">
        <v>195</v>
      </c>
      <c r="D12" s="4">
        <v>2022</v>
      </c>
      <c r="E12" s="4" t="s">
        <v>191</v>
      </c>
      <c r="F12" s="9">
        <f t="shared" si="0"/>
        <v>1000</v>
      </c>
      <c r="G12" s="13"/>
      <c r="H12" s="13"/>
      <c r="I12" s="13"/>
      <c r="J12" s="9">
        <v>1000</v>
      </c>
      <c r="K12" s="10"/>
      <c r="L12" s="70" t="s">
        <v>196</v>
      </c>
      <c r="M12" s="4">
        <v>10</v>
      </c>
    </row>
    <row r="13" spans="1:14" ht="92.25" customHeight="1" x14ac:dyDescent="0.25">
      <c r="A13" s="100"/>
      <c r="B13" s="70">
        <v>4</v>
      </c>
      <c r="C13" s="8" t="s">
        <v>197</v>
      </c>
      <c r="D13" s="4">
        <v>2022</v>
      </c>
      <c r="E13" s="4" t="s">
        <v>198</v>
      </c>
      <c r="F13" s="5"/>
      <c r="G13" s="10"/>
      <c r="H13" s="10"/>
      <c r="I13" s="10"/>
      <c r="J13" s="4"/>
      <c r="K13" s="10"/>
      <c r="L13" s="4" t="s">
        <v>137</v>
      </c>
      <c r="M13" s="4">
        <v>2</v>
      </c>
    </row>
    <row r="14" spans="1:14" ht="168.75" customHeight="1" x14ac:dyDescent="0.25">
      <c r="A14" s="103"/>
      <c r="B14" s="70">
        <v>5</v>
      </c>
      <c r="C14" s="8" t="s">
        <v>199</v>
      </c>
      <c r="D14" s="4">
        <v>2022</v>
      </c>
      <c r="E14" s="112" t="s">
        <v>200</v>
      </c>
      <c r="F14" s="5"/>
      <c r="G14" s="10"/>
      <c r="H14" s="10"/>
      <c r="I14" s="10"/>
      <c r="J14" s="4"/>
      <c r="K14" s="10"/>
      <c r="L14" s="4" t="s">
        <v>201</v>
      </c>
      <c r="M14" s="4">
        <v>30</v>
      </c>
    </row>
    <row r="15" spans="1:14" ht="108.75" customHeight="1" x14ac:dyDescent="0.25">
      <c r="A15" s="100"/>
      <c r="B15" s="80">
        <v>6</v>
      </c>
      <c r="C15" s="107" t="s">
        <v>202</v>
      </c>
      <c r="D15" s="112">
        <v>2022</v>
      </c>
      <c r="E15" s="112" t="s">
        <v>203</v>
      </c>
      <c r="F15" s="113"/>
      <c r="G15" s="103"/>
      <c r="H15" s="103"/>
      <c r="I15" s="103"/>
      <c r="J15" s="112"/>
      <c r="K15" s="103"/>
      <c r="L15" s="112" t="s">
        <v>204</v>
      </c>
      <c r="M15" s="112">
        <v>12</v>
      </c>
    </row>
    <row r="16" spans="1:14" ht="125.25" customHeight="1" x14ac:dyDescent="0.25">
      <c r="A16" s="103"/>
      <c r="B16" s="70">
        <v>7</v>
      </c>
      <c r="C16" s="114" t="s">
        <v>149</v>
      </c>
      <c r="D16" s="4">
        <v>2022</v>
      </c>
      <c r="E16" s="4" t="s">
        <v>150</v>
      </c>
      <c r="F16" s="5"/>
      <c r="G16" s="10"/>
      <c r="H16" s="10"/>
      <c r="I16" s="10"/>
      <c r="J16" s="4"/>
      <c r="K16" s="10"/>
      <c r="L16" s="4" t="s">
        <v>205</v>
      </c>
      <c r="M16" s="4">
        <v>60</v>
      </c>
    </row>
    <row r="17" spans="1:14" s="15" customFormat="1" ht="14.25" x14ac:dyDescent="0.25">
      <c r="A17" s="105"/>
      <c r="B17" s="10">
        <v>7</v>
      </c>
      <c r="C17" s="11" t="s">
        <v>7</v>
      </c>
      <c r="D17" s="10"/>
      <c r="E17" s="12"/>
      <c r="F17" s="13">
        <f t="shared" si="0"/>
        <v>7000</v>
      </c>
      <c r="G17" s="13">
        <f>SUM(G10:G16)</f>
        <v>0</v>
      </c>
      <c r="H17" s="13">
        <f t="shared" ref="H17:K17" si="1">SUM(H10:H16)</f>
        <v>0</v>
      </c>
      <c r="I17" s="13">
        <f t="shared" si="1"/>
        <v>0</v>
      </c>
      <c r="J17" s="13">
        <f t="shared" si="1"/>
        <v>7000</v>
      </c>
      <c r="K17" s="13">
        <f t="shared" si="1"/>
        <v>0</v>
      </c>
      <c r="L17" s="11"/>
      <c r="M17" s="10"/>
      <c r="N17" s="14"/>
    </row>
  </sheetData>
  <mergeCells count="18">
    <mergeCell ref="A8:M8"/>
    <mergeCell ref="A9:M9"/>
    <mergeCell ref="G5:G6"/>
    <mergeCell ref="H5:I5"/>
    <mergeCell ref="J5:J6"/>
    <mergeCell ref="K5:K6"/>
    <mergeCell ref="L5:L6"/>
    <mergeCell ref="M5:M6"/>
    <mergeCell ref="A2:M2"/>
    <mergeCell ref="A3:A6"/>
    <mergeCell ref="B3:B6"/>
    <mergeCell ref="C3:C6"/>
    <mergeCell ref="D3:D6"/>
    <mergeCell ref="E3:E6"/>
    <mergeCell ref="F3:K3"/>
    <mergeCell ref="L3:M4"/>
    <mergeCell ref="F4:F6"/>
    <mergeCell ref="G4:K4"/>
  </mergeCells>
  <printOptions horizontalCentered="1"/>
  <pageMargins left="0.11811023622047245" right="0" top="0.39370078740157483" bottom="0.23622047244094491" header="0" footer="0"/>
  <pageSetup paperSize="9" scale="75" firstPageNumber="25" orientation="landscape" r:id="rId1"/>
  <headerFooter differentFirst="1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50</vt:i4>
      </vt:variant>
    </vt:vector>
  </HeadingPairs>
  <TitlesOfParts>
    <vt:vector size="77" baseType="lpstr">
      <vt:lpstr>фін зах</vt:lpstr>
      <vt:lpstr>2.1.</vt:lpstr>
      <vt:lpstr>2.2</vt:lpstr>
      <vt:lpstr>2.3.</vt:lpstr>
      <vt:lpstr>2.4.</vt:lpstr>
      <vt:lpstr>2.5.</vt:lpstr>
      <vt:lpstr>2.6.</vt:lpstr>
      <vt:lpstr>2.7.</vt:lpstr>
      <vt:lpstr>2.8.</vt:lpstr>
      <vt:lpstr>2.9</vt:lpstr>
      <vt:lpstr>2.10</vt:lpstr>
      <vt:lpstr>2.11</vt:lpstr>
      <vt:lpstr>2.12.</vt:lpstr>
      <vt:lpstr>2.13</vt:lpstr>
      <vt:lpstr>2.14</vt:lpstr>
      <vt:lpstr>2.15</vt:lpstr>
      <vt:lpstr>2.16</vt:lpstr>
      <vt:lpstr>2.17</vt:lpstr>
      <vt:lpstr>2.18</vt:lpstr>
      <vt:lpstr>2.19.</vt:lpstr>
      <vt:lpstr>2.20</vt:lpstr>
      <vt:lpstr>2.21</vt:lpstr>
      <vt:lpstr>2.22</vt:lpstr>
      <vt:lpstr>2.23</vt:lpstr>
      <vt:lpstr>2.24.</vt:lpstr>
      <vt:lpstr>2.25.</vt:lpstr>
      <vt:lpstr>Лист1</vt:lpstr>
      <vt:lpstr>'2.1.'!Заголовки_для_печати</vt:lpstr>
      <vt:lpstr>'2.10'!Заголовки_для_печати</vt:lpstr>
      <vt:lpstr>'2.11'!Заголовки_для_печати</vt:lpstr>
      <vt:lpstr>'2.12.'!Заголовки_для_печати</vt:lpstr>
      <vt:lpstr>'2.13'!Заголовки_для_печати</vt:lpstr>
      <vt:lpstr>'2.14'!Заголовки_для_печати</vt:lpstr>
      <vt:lpstr>'2.15'!Заголовки_для_печати</vt:lpstr>
      <vt:lpstr>'2.16'!Заголовки_для_печати</vt:lpstr>
      <vt:lpstr>'2.17'!Заголовки_для_печати</vt:lpstr>
      <vt:lpstr>'2.19.'!Заголовки_для_печати</vt:lpstr>
      <vt:lpstr>'2.2'!Заголовки_для_печати</vt:lpstr>
      <vt:lpstr>'2.20'!Заголовки_для_печати</vt:lpstr>
      <vt:lpstr>'2.21'!Заголовки_для_печати</vt:lpstr>
      <vt:lpstr>'2.22'!Заголовки_для_печати</vt:lpstr>
      <vt:lpstr>'2.23'!Заголовки_для_печати</vt:lpstr>
      <vt:lpstr>'2.24.'!Заголовки_для_печати</vt:lpstr>
      <vt:lpstr>'2.25.'!Заголовки_для_печати</vt:lpstr>
      <vt:lpstr>'2.3.'!Заголовки_для_печати</vt:lpstr>
      <vt:lpstr>'2.4.'!Заголовки_для_печати</vt:lpstr>
      <vt:lpstr>'2.5.'!Заголовки_для_печати</vt:lpstr>
      <vt:lpstr>'2.6.'!Заголовки_для_печати</vt:lpstr>
      <vt:lpstr>'2.7.'!Заголовки_для_печати</vt:lpstr>
      <vt:lpstr>'2.8.'!Заголовки_для_печати</vt:lpstr>
      <vt:lpstr>'фін зах'!Заголовки_для_печати</vt:lpstr>
      <vt:lpstr>'2.1.'!Область_печати</vt:lpstr>
      <vt:lpstr>'2.10'!Область_печати</vt:lpstr>
      <vt:lpstr>'2.11'!Область_печати</vt:lpstr>
      <vt:lpstr>'2.12.'!Область_печати</vt:lpstr>
      <vt:lpstr>'2.13'!Область_печати</vt:lpstr>
      <vt:lpstr>'2.14'!Область_печати</vt:lpstr>
      <vt:lpstr>'2.15'!Область_печати</vt:lpstr>
      <vt:lpstr>'2.16'!Область_печати</vt:lpstr>
      <vt:lpstr>'2.17'!Область_печати</vt:lpstr>
      <vt:lpstr>'2.18'!Область_печати</vt:lpstr>
      <vt:lpstr>'2.19.'!Область_печати</vt:lpstr>
      <vt:lpstr>'2.2'!Область_печати</vt:lpstr>
      <vt:lpstr>'2.20'!Область_печати</vt:lpstr>
      <vt:lpstr>'2.21'!Область_печати</vt:lpstr>
      <vt:lpstr>'2.22'!Область_печати</vt:lpstr>
      <vt:lpstr>'2.23'!Область_печати</vt:lpstr>
      <vt:lpstr>'2.24.'!Область_печати</vt:lpstr>
      <vt:lpstr>'2.25.'!Область_печати</vt:lpstr>
      <vt:lpstr>'2.3.'!Область_печати</vt:lpstr>
      <vt:lpstr>'2.4.'!Область_печати</vt:lpstr>
      <vt:lpstr>'2.5.'!Область_печати</vt:lpstr>
      <vt:lpstr>'2.6.'!Область_печати</vt:lpstr>
      <vt:lpstr>'2.7.'!Область_печати</vt:lpstr>
      <vt:lpstr>'2.8.'!Область_печати</vt:lpstr>
      <vt:lpstr>'2.9'!Область_печати</vt:lpstr>
      <vt:lpstr>'фін зах'!Область_печати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2021-12-28T09:01:59Z</cp:lastPrinted>
  <dcterms:created xsi:type="dcterms:W3CDTF">2021-12-01T11:27:33Z</dcterms:created>
  <dcterms:modified xsi:type="dcterms:W3CDTF">2021-12-28T09:04:22Z</dcterms:modified>
</cp:coreProperties>
</file>